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2120" windowHeight="490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<sst xmlns="http://schemas.openxmlformats.org/spreadsheetml/2006/main" count="208" uniqueCount="67">
  <si>
    <t>Наименование</t>
  </si>
  <si>
    <t/>
  </si>
  <si>
    <t>Резервные фонды</t>
  </si>
  <si>
    <t>Культура</t>
  </si>
  <si>
    <t>ВСЕГО</t>
  </si>
  <si>
    <t>Молодежная  политика  и  оздоровление детей</t>
  </si>
  <si>
    <t>Жилищное хозяйство</t>
  </si>
  <si>
    <t>Благоустройство</t>
  </si>
  <si>
    <t>Обеспечение пожарной безопасности</t>
  </si>
  <si>
    <t>Коммунальное хозяйство</t>
  </si>
  <si>
    <t>Сельское хозяйство и рыболовство</t>
  </si>
  <si>
    <t>Социальное обеспечение населения</t>
  </si>
  <si>
    <t>Транспорт</t>
  </si>
  <si>
    <t>Другие вопросы в области национальной экономики</t>
  </si>
  <si>
    <t>Функционирование высшего должностного лица  субъекта 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</si>
  <si>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</si>
  <si>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</si>
  <si>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</si>
  <si>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</si>
  <si>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</si>
  <si>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</si>
  <si>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</si>
  <si>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Другие общегосударственные вопросы </t>
  </si>
  <si>
    <t>Пенсионное обеспечение</t>
  </si>
  <si>
    <t>Мобилизационная и вневойсковая подготовка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</si>
  <si>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</si>
  <si>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Дорожное хозяйство (дорожные фонды)</t>
  </si>
  <si>
    <t>(тысяч рублей)</t>
  </si>
  <si>
    <t>Сумма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</si>
  <si>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</si>
  <si>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</si>
  <si>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</si>
  <si>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</si>
  <si>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</si>
  <si>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</si>
  <si>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</si>
  <si>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</si>
  <si>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</si>
  <si>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13</t>
  </si>
  <si>
    <t>06</t>
  </si>
  <si>
    <t>00</t>
  </si>
  <si>
    <t>09</t>
  </si>
  <si>
    <t>12</t>
  </si>
  <si>
    <t>УТВЕРЖДЕНО</t>
  </si>
  <si>
    <t xml:space="preserve"> решением совета депутатов</t>
  </si>
  <si>
    <t>Обслуживание государственного внутреннего и муниципального долга</t>
  </si>
  <si>
    <t>ОБЩЕГОСУДАРСТВЕННЫЕ ВОПРОСЫ</t>
  </si>
  <si>
    <t>Обеспечение проведения выборов и референдумов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</si>
  <si>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</si>
  <si>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</si>
  <si>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</si>
  <si>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</si>
  <si>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</si>
  <si>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</si>
  <si>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</si>
  <si>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</si>
  <si>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</si>
  <si>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 xml:space="preserve">РАСПРЕДЕЛЕНИЕ БЮДЖЕТНЫХ АССИГНОВАНИЙ ПО РАЗДЕЛАМ И ПОДРАЗДЕЛАМ КЛАССИФИКАЦИИ РАСХОДОВ БЮДЖЕТА  МУНИЦИПАЛЬНОГО ОБРАЗОВАНИЯ  "ПРИМОРСКОЕ ГОРОДСКОЕ  ПОСЕЛЕНИЕ" ВЫБОРГСКОГО РАЙОНА                                                            ЛЕНИНГРАДСКОЙ ОБЛАСТИ </t>
  </si>
  <si>
    <t>Рз</t>
  </si>
  <si>
    <t>ПР</t>
  </si>
  <si>
    <t>(Приложение 9)</t>
  </si>
  <si>
    <t>НА 2016 ГОД</t>
  </si>
  <si>
    <t>Связь и информатика</t>
  </si>
  <si>
    <t xml:space="preserve"> от 10 декабря 2015 г. № 60</t>
  </si>
  <si>
    <t>в редакции решения</t>
  </si>
  <si>
    <t>от  _________________ 2015 г. №_____</t>
  </si>
  <si>
    <t>от 27 апреля 2016 г. №70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</si>
</sst>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0">
    <font>
      <sz val="10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justify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/>
    </xf>
    <xf numFmtId="168" fontId="3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 wrapText="1"/>
    </xf>
    <xf numFmtId="49" fontId="3" fillId="32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showGridLines="0" tabSelected="1" zoomScalePageLayoutView="0" workbookViewId="0" topLeftCell="A1">
      <selection activeCell="S10" sqref="S10"/>
    </sheetView>
  </sheetViews>
  <sheetFormatPr defaultColWidth="9.00390625" defaultRowHeight="12.75"/>
  <cols>
    <col min="1" max="1" width="67.625" style="2" customWidth="1"/>
    <col min="2" max="2" width="14.00390625" style="2" hidden="1" customWidth="1"/>
    <col min="3" max="3" width="8.875" style="2" customWidth="1"/>
    <col min="4" max="4" width="12.125" style="2" customWidth="1"/>
    <col min="5" max="9" width="14.00390625" style="2" hidden="1" customWidth="1"/>
    <col min="10" max="10" width="3.75390625" style="2" hidden="1" customWidth="1"/>
    <col min="11" max="15" width="14.00390625" style="2" hidden="1" customWidth="1"/>
    <col min="16" max="16" width="11.875" style="2" customWidth="1"/>
    <col min="17" max="16384" width="9.125" style="2" customWidth="1"/>
  </cols>
  <sheetData>
    <row r="1" spans="1:16" s="1" customFormat="1" ht="15.75">
      <c r="A1" s="6"/>
      <c r="B1" s="6"/>
      <c r="C1" s="27"/>
      <c r="D1" s="27"/>
      <c r="E1" s="27" t="s">
        <v>43</v>
      </c>
      <c r="F1" s="27" t="s">
        <v>43</v>
      </c>
      <c r="G1" s="27" t="s">
        <v>43</v>
      </c>
      <c r="H1" s="27" t="s">
        <v>43</v>
      </c>
      <c r="I1" s="27" t="s">
        <v>43</v>
      </c>
      <c r="J1" s="27" t="s">
        <v>43</v>
      </c>
      <c r="K1" s="27" t="s">
        <v>43</v>
      </c>
      <c r="L1" s="27" t="s">
        <v>43</v>
      </c>
      <c r="M1" s="27" t="s">
        <v>43</v>
      </c>
      <c r="N1" s="27" t="s">
        <v>43</v>
      </c>
      <c r="O1" s="27" t="s">
        <v>43</v>
      </c>
      <c r="P1" s="27" t="s">
        <v>43</v>
      </c>
    </row>
    <row r="2" spans="1:16" s="1" customFormat="1" ht="15.75">
      <c r="A2" s="6"/>
      <c r="B2" s="6"/>
      <c r="C2" s="27"/>
      <c r="D2" s="27"/>
      <c r="E2" s="27" t="s">
        <v>44</v>
      </c>
      <c r="F2" s="27" t="s">
        <v>44</v>
      </c>
      <c r="G2" s="27" t="s">
        <v>44</v>
      </c>
      <c r="H2" s="27" t="s">
        <v>44</v>
      </c>
      <c r="I2" s="27" t="s">
        <v>44</v>
      </c>
      <c r="J2" s="27" t="s">
        <v>44</v>
      </c>
      <c r="K2" s="27" t="s">
        <v>44</v>
      </c>
      <c r="L2" s="27" t="s">
        <v>44</v>
      </c>
      <c r="M2" s="27" t="s">
        <v>44</v>
      </c>
      <c r="N2" s="27" t="s">
        <v>44</v>
      </c>
      <c r="O2" s="27" t="s">
        <v>44</v>
      </c>
      <c r="P2" s="27" t="s">
        <v>44</v>
      </c>
    </row>
    <row r="3" spans="1:16" s="1" customFormat="1" ht="15.75">
      <c r="A3" s="6"/>
      <c r="B3" s="6"/>
      <c r="C3" s="27"/>
      <c r="D3" s="27"/>
      <c r="E3" s="27" t="s">
        <v>18</v>
      </c>
      <c r="F3" s="27" t="s">
        <v>18</v>
      </c>
      <c r="G3" s="27" t="s">
        <v>18</v>
      </c>
      <c r="H3" s="27" t="s">
        <v>18</v>
      </c>
      <c r="I3" s="27" t="s">
        <v>18</v>
      </c>
      <c r="J3" s="27" t="s">
        <v>18</v>
      </c>
      <c r="K3" s="27" t="s">
        <v>18</v>
      </c>
      <c r="L3" s="27" t="s">
        <v>18</v>
      </c>
      <c r="M3" s="27" t="s">
        <v>18</v>
      </c>
      <c r="N3" s="27" t="s">
        <v>18</v>
      </c>
      <c r="O3" s="27" t="s">
        <v>18</v>
      </c>
      <c r="P3" s="27" t="s">
        <v>18</v>
      </c>
    </row>
    <row r="4" spans="1:16" s="1" customFormat="1" ht="15.75">
      <c r="A4" s="6"/>
      <c r="B4" s="6"/>
      <c r="C4" s="27"/>
      <c r="D4" s="27"/>
      <c r="E4" s="27" t="s">
        <v>19</v>
      </c>
      <c r="F4" s="27" t="s">
        <v>19</v>
      </c>
      <c r="G4" s="27" t="s">
        <v>19</v>
      </c>
      <c r="H4" s="27" t="s">
        <v>19</v>
      </c>
      <c r="I4" s="27" t="s">
        <v>19</v>
      </c>
      <c r="J4" s="27" t="s">
        <v>19</v>
      </c>
      <c r="K4" s="27" t="s">
        <v>19</v>
      </c>
      <c r="L4" s="27" t="s">
        <v>19</v>
      </c>
      <c r="M4" s="27" t="s">
        <v>19</v>
      </c>
      <c r="N4" s="27" t="s">
        <v>19</v>
      </c>
      <c r="O4" s="27" t="s">
        <v>19</v>
      </c>
      <c r="P4" s="27" t="s">
        <v>19</v>
      </c>
    </row>
    <row r="5" spans="1:16" s="1" customFormat="1" ht="15.75">
      <c r="A5" s="6"/>
      <c r="B5" s="6"/>
      <c r="C5" s="27"/>
      <c r="D5" s="27"/>
      <c r="E5" s="27" t="s">
        <v>20</v>
      </c>
      <c r="F5" s="27" t="s">
        <v>20</v>
      </c>
      <c r="G5" s="27" t="s">
        <v>20</v>
      </c>
      <c r="H5" s="27" t="s">
        <v>20</v>
      </c>
      <c r="I5" s="27" t="s">
        <v>20</v>
      </c>
      <c r="J5" s="27" t="s">
        <v>20</v>
      </c>
      <c r="K5" s="27" t="s">
        <v>20</v>
      </c>
      <c r="L5" s="27" t="s">
        <v>20</v>
      </c>
      <c r="M5" s="27" t="s">
        <v>20</v>
      </c>
      <c r="N5" s="27" t="s">
        <v>20</v>
      </c>
      <c r="O5" s="27" t="s">
        <v>20</v>
      </c>
      <c r="P5" s="27" t="s">
        <v>20</v>
      </c>
    </row>
    <row r="6" spans="1:17" s="1" customFormat="1" ht="15.75">
      <c r="A6" s="9"/>
      <c r="B6" s="9"/>
      <c r="C6" s="28"/>
      <c r="D6" s="28"/>
      <c r="E6" s="28" t="s">
        <v>63</v>
      </c>
      <c r="F6" s="28" t="s">
        <v>63</v>
      </c>
      <c r="G6" s="28" t="s">
        <v>63</v>
      </c>
      <c r="H6" s="28" t="s">
        <v>63</v>
      </c>
      <c r="I6" s="28" t="s">
        <v>63</v>
      </c>
      <c r="J6" s="28" t="s">
        <v>63</v>
      </c>
      <c r="K6" s="28" t="s">
        <v>63</v>
      </c>
      <c r="L6" s="28" t="s">
        <v>63</v>
      </c>
      <c r="M6" s="28" t="s">
        <v>63</v>
      </c>
      <c r="N6" s="28" t="s">
        <v>63</v>
      </c>
      <c r="O6" s="28" t="s">
        <v>63</v>
      </c>
      <c r="P6" s="28" t="s">
        <v>63</v>
      </c>
      <c r="Q6" s="5"/>
    </row>
    <row r="7" spans="1:17" s="1" customFormat="1" ht="15.75">
      <c r="A7" s="9"/>
      <c r="B7" s="9"/>
      <c r="C7" s="27"/>
      <c r="D7" s="27"/>
      <c r="E7" s="27" t="s">
        <v>64</v>
      </c>
      <c r="F7" s="27" t="s">
        <v>64</v>
      </c>
      <c r="G7" s="27" t="s">
        <v>64</v>
      </c>
      <c r="H7" s="27" t="s">
        <v>64</v>
      </c>
      <c r="I7" s="27" t="s">
        <v>64</v>
      </c>
      <c r="J7" s="27" t="s">
        <v>64</v>
      </c>
      <c r="K7" s="27" t="s">
        <v>64</v>
      </c>
      <c r="L7" s="27" t="s">
        <v>64</v>
      </c>
      <c r="M7" s="27" t="s">
        <v>64</v>
      </c>
      <c r="N7" s="27" t="s">
        <v>64</v>
      </c>
      <c r="O7" s="27" t="s">
        <v>64</v>
      </c>
      <c r="P7" s="27" t="s">
        <v>64</v>
      </c>
      <c r="Q7" s="5"/>
    </row>
    <row r="8" spans="1:17" s="1" customFormat="1" ht="15.75">
      <c r="A8" s="9"/>
      <c r="B8" s="9"/>
      <c r="C8" s="27"/>
      <c r="D8" s="27"/>
      <c r="E8" s="27" t="s">
        <v>65</v>
      </c>
      <c r="F8" s="27" t="s">
        <v>65</v>
      </c>
      <c r="G8" s="27" t="s">
        <v>65</v>
      </c>
      <c r="H8" s="27" t="s">
        <v>65</v>
      </c>
      <c r="I8" s="27" t="s">
        <v>65</v>
      </c>
      <c r="J8" s="27" t="s">
        <v>65</v>
      </c>
      <c r="K8" s="27" t="s">
        <v>65</v>
      </c>
      <c r="L8" s="27" t="s">
        <v>65</v>
      </c>
      <c r="M8" s="27" t="s">
        <v>65</v>
      </c>
      <c r="N8" s="27" t="s">
        <v>65</v>
      </c>
      <c r="O8" s="27" t="s">
        <v>65</v>
      </c>
      <c r="P8" s="27" t="s">
        <v>66</v>
      </c>
      <c r="Q8" s="5"/>
    </row>
    <row r="9" spans="1:17" s="1" customFormat="1" ht="15.75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27" t="s">
        <v>60</v>
      </c>
      <c r="Q9" s="5"/>
    </row>
    <row r="10" spans="1:16" s="1" customFormat="1" ht="14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</row>
    <row r="11" spans="1:16" ht="60.75" customHeight="1">
      <c r="A11" s="32" t="s">
        <v>57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.75">
      <c r="A12" s="32" t="s">
        <v>61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21" t="s">
        <v>27</v>
      </c>
    </row>
    <row r="14" spans="1:16" s="25" customFormat="1" ht="15" customHeight="1">
      <c r="A14" s="31" t="s">
        <v>0</v>
      </c>
      <c r="B14" s="31"/>
      <c r="C14" s="29" t="s">
        <v>58</v>
      </c>
      <c r="D14" s="29" t="s">
        <v>59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3" t="s">
        <v>28</v>
      </c>
    </row>
    <row r="15" spans="1:18" s="25" customFormat="1" ht="15" customHeight="1">
      <c r="A15" s="31"/>
      <c r="B15" s="31"/>
      <c r="C15" s="30"/>
      <c r="D15" s="30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3"/>
      <c r="R15" s="26"/>
    </row>
    <row r="16" spans="1:16" ht="15.75">
      <c r="A16" s="22" t="s">
        <v>46</v>
      </c>
      <c r="B16" s="12"/>
      <c r="C16" s="13" t="s">
        <v>29</v>
      </c>
      <c r="D16" s="13" t="s">
        <v>40</v>
      </c>
      <c r="E16" s="12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>
        <f>SUM(P17:P23)</f>
        <v>26004.799999999996</v>
      </c>
    </row>
    <row r="17" spans="1:16" ht="31.5">
      <c r="A17" s="15" t="s">
        <v>14</v>
      </c>
      <c r="B17" s="12"/>
      <c r="C17" s="16" t="s">
        <v>29</v>
      </c>
      <c r="D17" s="16" t="s">
        <v>30</v>
      </c>
      <c r="E17" s="12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7">
        <v>865.1</v>
      </c>
    </row>
    <row r="18" spans="1:16" ht="47.25" hidden="1">
      <c r="A18" s="15" t="s">
        <v>25</v>
      </c>
      <c r="B18" s="12"/>
      <c r="C18" s="16" t="s">
        <v>29</v>
      </c>
      <c r="D18" s="16" t="s">
        <v>31</v>
      </c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7">
        <v>0</v>
      </c>
    </row>
    <row r="19" spans="1:21" ht="47.25">
      <c r="A19" s="15" t="s">
        <v>15</v>
      </c>
      <c r="B19" s="16"/>
      <c r="C19" s="16" t="s">
        <v>29</v>
      </c>
      <c r="D19" s="16" t="s">
        <v>32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7">
        <f>17604.5+107.1-20-603</f>
        <v>17088.6</v>
      </c>
      <c r="T19" s="4"/>
      <c r="U19" s="4"/>
    </row>
    <row r="20" spans="1:21" ht="47.25">
      <c r="A20" s="18" t="s">
        <v>21</v>
      </c>
      <c r="B20" s="16"/>
      <c r="C20" s="16" t="s">
        <v>29</v>
      </c>
      <c r="D20" s="16" t="s">
        <v>39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7">
        <v>196.2</v>
      </c>
      <c r="T20" s="4"/>
      <c r="U20" s="4"/>
    </row>
    <row r="21" spans="1:21" ht="15.75" hidden="1">
      <c r="A21" s="18" t="s">
        <v>47</v>
      </c>
      <c r="B21" s="16"/>
      <c r="C21" s="16" t="s">
        <v>29</v>
      </c>
      <c r="D21" s="16" t="s">
        <v>34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7">
        <v>0</v>
      </c>
      <c r="T21" s="4"/>
      <c r="U21" s="4"/>
    </row>
    <row r="22" spans="1:21" ht="15.75">
      <c r="A22" s="15" t="s">
        <v>2</v>
      </c>
      <c r="B22" s="16"/>
      <c r="C22" s="16" t="s">
        <v>29</v>
      </c>
      <c r="D22" s="16" t="s">
        <v>37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7">
        <v>2884.3</v>
      </c>
      <c r="T22" s="4"/>
      <c r="U22" s="4"/>
    </row>
    <row r="23" spans="1:21" ht="15.75">
      <c r="A23" s="18" t="s">
        <v>22</v>
      </c>
      <c r="B23" s="16"/>
      <c r="C23" s="16" t="s">
        <v>29</v>
      </c>
      <c r="D23" s="16" t="s">
        <v>38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7">
        <f>4301.7+1+20+603+44.9</f>
        <v>4970.599999999999</v>
      </c>
      <c r="T23" s="4"/>
      <c r="U23" s="4"/>
    </row>
    <row r="24" spans="1:21" ht="15.75">
      <c r="A24" s="23" t="s">
        <v>48</v>
      </c>
      <c r="B24" s="12"/>
      <c r="C24" s="13" t="s">
        <v>30</v>
      </c>
      <c r="D24" s="13" t="s">
        <v>40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>
        <f>P25</f>
        <v>640.1</v>
      </c>
      <c r="T24" s="4"/>
      <c r="U24" s="4"/>
    </row>
    <row r="25" spans="1:21" ht="15.75">
      <c r="A25" s="18" t="s">
        <v>24</v>
      </c>
      <c r="B25" s="16"/>
      <c r="C25" s="16" t="s">
        <v>30</v>
      </c>
      <c r="D25" s="16" t="s">
        <v>31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7">
        <f>640+0.1</f>
        <v>640.1</v>
      </c>
      <c r="T25" s="4"/>
      <c r="U25" s="4"/>
    </row>
    <row r="26" spans="1:16" ht="31.5">
      <c r="A26" s="24" t="s">
        <v>49</v>
      </c>
      <c r="B26" s="16"/>
      <c r="C26" s="13" t="s">
        <v>31</v>
      </c>
      <c r="D26" s="13" t="s">
        <v>40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>
        <f>P27+P28</f>
        <v>556.1</v>
      </c>
    </row>
    <row r="27" spans="1:16" ht="31.5">
      <c r="A27" s="15" t="s">
        <v>16</v>
      </c>
      <c r="B27" s="16"/>
      <c r="C27" s="16" t="s">
        <v>31</v>
      </c>
      <c r="D27" s="16" t="s">
        <v>41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>
        <v>213.1</v>
      </c>
    </row>
    <row r="28" spans="1:16" ht="15.75">
      <c r="A28" s="15" t="s">
        <v>8</v>
      </c>
      <c r="B28" s="16"/>
      <c r="C28" s="16" t="s">
        <v>31</v>
      </c>
      <c r="D28" s="16" t="s">
        <v>36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7">
        <f>143+200</f>
        <v>343</v>
      </c>
    </row>
    <row r="29" spans="1:16" ht="15.75">
      <c r="A29" s="24" t="s">
        <v>50</v>
      </c>
      <c r="B29" s="13"/>
      <c r="C29" s="13" t="s">
        <v>32</v>
      </c>
      <c r="D29" s="13" t="s">
        <v>40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>
        <f>SUM(P30:P34)</f>
        <v>11253.7</v>
      </c>
    </row>
    <row r="30" spans="1:16" ht="15.75">
      <c r="A30" s="15" t="s">
        <v>10</v>
      </c>
      <c r="B30" s="16"/>
      <c r="C30" s="16" t="s">
        <v>32</v>
      </c>
      <c r="D30" s="16" t="s">
        <v>33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7">
        <v>249.6</v>
      </c>
    </row>
    <row r="31" spans="1:16" ht="15.75">
      <c r="A31" s="15" t="s">
        <v>12</v>
      </c>
      <c r="B31" s="16"/>
      <c r="C31" s="16" t="s">
        <v>32</v>
      </c>
      <c r="D31" s="16" t="s">
        <v>35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7">
        <v>581.7</v>
      </c>
    </row>
    <row r="32" spans="1:16" ht="15.75">
      <c r="A32" s="15" t="s">
        <v>26</v>
      </c>
      <c r="B32" s="16"/>
      <c r="C32" s="16" t="s">
        <v>32</v>
      </c>
      <c r="D32" s="16" t="s">
        <v>41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7">
        <f>8070.1+191.7+918.2-485+377.4+700+425</f>
        <v>10197.400000000001</v>
      </c>
    </row>
    <row r="33" spans="1:16" ht="15.75">
      <c r="A33" s="15" t="s">
        <v>62</v>
      </c>
      <c r="B33" s="16"/>
      <c r="C33" s="16" t="s">
        <v>32</v>
      </c>
      <c r="D33" s="16" t="s">
        <v>36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7">
        <v>120</v>
      </c>
    </row>
    <row r="34" spans="1:16" ht="15.75">
      <c r="A34" s="15" t="s">
        <v>13</v>
      </c>
      <c r="B34" s="16"/>
      <c r="C34" s="16" t="s">
        <v>32</v>
      </c>
      <c r="D34" s="16" t="s">
        <v>42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7">
        <v>105</v>
      </c>
    </row>
    <row r="35" spans="1:16" ht="15.75">
      <c r="A35" s="24" t="s">
        <v>51</v>
      </c>
      <c r="B35" s="12"/>
      <c r="C35" s="13" t="s">
        <v>33</v>
      </c>
      <c r="D35" s="13" t="s">
        <v>40</v>
      </c>
      <c r="E35" s="12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>
        <f>P36+P37+P38</f>
        <v>43218.2</v>
      </c>
    </row>
    <row r="36" spans="1:16" ht="15.75">
      <c r="A36" s="15" t="s">
        <v>6</v>
      </c>
      <c r="B36" s="16"/>
      <c r="C36" s="16" t="s">
        <v>33</v>
      </c>
      <c r="D36" s="16" t="s">
        <v>29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7">
        <f>10502.7+11336.3+50-451.7+9.3</f>
        <v>21446.6</v>
      </c>
    </row>
    <row r="37" spans="1:16" ht="15.75">
      <c r="A37" s="15" t="s">
        <v>9</v>
      </c>
      <c r="B37" s="16"/>
      <c r="C37" s="16" t="s">
        <v>33</v>
      </c>
      <c r="D37" s="16" t="s">
        <v>30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7">
        <f>3573.4+669-91.3</f>
        <v>4151.099999999999</v>
      </c>
    </row>
    <row r="38" spans="1:16" ht="15" customHeight="1">
      <c r="A38" s="15" t="s">
        <v>7</v>
      </c>
      <c r="B38" s="16"/>
      <c r="C38" s="16" t="s">
        <v>33</v>
      </c>
      <c r="D38" s="16" t="s">
        <v>31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7">
        <f>15416.5-517.1+1221.1+1500</f>
        <v>17620.5</v>
      </c>
    </row>
    <row r="39" spans="1:16" ht="15.75" hidden="1">
      <c r="A39" s="24" t="s">
        <v>52</v>
      </c>
      <c r="B39" s="16"/>
      <c r="C39" s="13" t="s">
        <v>34</v>
      </c>
      <c r="D39" s="13" t="s">
        <v>40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>
        <f>P40</f>
        <v>0</v>
      </c>
    </row>
    <row r="40" spans="1:16" ht="15.75" hidden="1">
      <c r="A40" s="15" t="s">
        <v>5</v>
      </c>
      <c r="B40" s="16"/>
      <c r="C40" s="16" t="s">
        <v>34</v>
      </c>
      <c r="D40" s="16" t="s">
        <v>34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7">
        <v>0</v>
      </c>
    </row>
    <row r="41" spans="1:16" ht="15.75">
      <c r="A41" s="24" t="s">
        <v>53</v>
      </c>
      <c r="B41" s="12"/>
      <c r="C41" s="13" t="s">
        <v>35</v>
      </c>
      <c r="D41" s="13" t="s">
        <v>40</v>
      </c>
      <c r="E41" s="12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>
        <f>P42</f>
        <v>29094.5</v>
      </c>
    </row>
    <row r="42" spans="1:16" ht="15.75">
      <c r="A42" s="15" t="s">
        <v>3</v>
      </c>
      <c r="B42" s="16"/>
      <c r="C42" s="16" t="s">
        <v>35</v>
      </c>
      <c r="D42" s="16" t="s">
        <v>29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7">
        <f>26453.9+731-53.4+1903+60</f>
        <v>29094.5</v>
      </c>
    </row>
    <row r="43" spans="1:16" ht="15.75">
      <c r="A43" s="24" t="s">
        <v>54</v>
      </c>
      <c r="B43" s="13"/>
      <c r="C43" s="13" t="s">
        <v>36</v>
      </c>
      <c r="D43" s="13" t="s">
        <v>40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>
        <f>P45+P44</f>
        <v>873.8000000000001</v>
      </c>
    </row>
    <row r="44" spans="1:16" ht="15.75">
      <c r="A44" s="18" t="s">
        <v>23</v>
      </c>
      <c r="B44" s="16"/>
      <c r="C44" s="16" t="s">
        <v>36</v>
      </c>
      <c r="D44" s="16" t="s">
        <v>29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7">
        <f>721.2+87.6</f>
        <v>808.8000000000001</v>
      </c>
    </row>
    <row r="45" spans="1:16" ht="15.75">
      <c r="A45" s="15" t="s">
        <v>11</v>
      </c>
      <c r="B45" s="16"/>
      <c r="C45" s="16" t="s">
        <v>36</v>
      </c>
      <c r="D45" s="16" t="s">
        <v>31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7">
        <f>499.3-434.3</f>
        <v>65</v>
      </c>
    </row>
    <row r="46" spans="1:16" ht="15.75">
      <c r="A46" s="24" t="s">
        <v>55</v>
      </c>
      <c r="B46" s="12"/>
      <c r="C46" s="13" t="s">
        <v>37</v>
      </c>
      <c r="D46" s="13" t="s">
        <v>40</v>
      </c>
      <c r="E46" s="12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>
        <f>SUM(P47)</f>
        <v>7124.400000000001</v>
      </c>
    </row>
    <row r="47" spans="1:16" ht="15.75">
      <c r="A47" s="15" t="s">
        <v>17</v>
      </c>
      <c r="B47" s="16"/>
      <c r="C47" s="16" t="s">
        <v>37</v>
      </c>
      <c r="D47" s="16" t="s">
        <v>29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7">
        <f>5735.6+1388.8</f>
        <v>7124.400000000001</v>
      </c>
    </row>
    <row r="48" spans="1:16" ht="31.5">
      <c r="A48" s="24" t="s">
        <v>56</v>
      </c>
      <c r="B48" s="12"/>
      <c r="C48" s="13" t="s">
        <v>38</v>
      </c>
      <c r="D48" s="13" t="s">
        <v>40</v>
      </c>
      <c r="E48" s="12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>
        <f>SUM(P49)</f>
        <v>195.8</v>
      </c>
    </row>
    <row r="49" spans="1:16" ht="31.5">
      <c r="A49" s="15" t="s">
        <v>45</v>
      </c>
      <c r="B49" s="16"/>
      <c r="C49" s="16" t="s">
        <v>38</v>
      </c>
      <c r="D49" s="16" t="s">
        <v>29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7">
        <v>195.8</v>
      </c>
    </row>
    <row r="50" spans="1:16" ht="15.75">
      <c r="A50" s="19" t="s">
        <v>4</v>
      </c>
      <c r="B50" s="13"/>
      <c r="C50" s="13"/>
      <c r="D50" s="13" t="s">
        <v>1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20">
        <f>P16+P24+P26+P29+P35+P39+P41+P43+P46+P48</f>
        <v>118961.4</v>
      </c>
    </row>
    <row r="51" ht="12.75">
      <c r="A51" s="3"/>
    </row>
    <row r="52" ht="12.75">
      <c r="A52" s="3"/>
    </row>
  </sheetData>
  <sheetProtection/>
  <mergeCells count="18">
    <mergeCell ref="A12:P12"/>
    <mergeCell ref="A11:P11"/>
    <mergeCell ref="I14:I15"/>
    <mergeCell ref="P14:P15"/>
    <mergeCell ref="L14:L15"/>
    <mergeCell ref="M14:M15"/>
    <mergeCell ref="N14:N15"/>
    <mergeCell ref="O14:O15"/>
    <mergeCell ref="C14:C15"/>
    <mergeCell ref="K14:K15"/>
    <mergeCell ref="D14:D15"/>
    <mergeCell ref="A14:A15"/>
    <mergeCell ref="B14:B15"/>
    <mergeCell ref="E14:E15"/>
    <mergeCell ref="J14:J15"/>
    <mergeCell ref="F14:F15"/>
    <mergeCell ref="G14:G15"/>
    <mergeCell ref="H14:H15"/>
  </mergeCells>
  <printOptions/>
  <pageMargins left="1.1023622047244095" right="0.5905511811023623" top="0.5905511811023623" bottom="0.5905511811023623" header="0.5118110236220472" footer="0.5118110236220472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2016-04-27T09:49:38Z</cp:lastPrinted>
  <dcterms:created xsi:type="dcterms:W3CDTF">2003-12-05T21:14:57Z</dcterms:created>
  <dcterms:modified xsi:type="dcterms:W3CDTF">2016-04-27T09:50:17Z</dcterms:modified>
  <cp:category/>
  <cp:version/>
  <cp:contentType/>
  <cp:contentStatus/>
</cp:coreProperties>
</file>