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'Лист1'!$A$18</definedName>
    <definedName name="_ftn2" localSheetId="0">'Лист1'!$A$19</definedName>
    <definedName name="_ftnref1" localSheetId="0">'Лист1'!$G$15</definedName>
    <definedName name="_ftnref2" localSheetId="0">'Лист1'!$G$16</definedName>
    <definedName name="_xlnm.Print_Area" localSheetId="0">'Лист1'!$A$1:$M$79</definedName>
  </definedNames>
  <calcPr fullCalcOnLoad="1"/>
</workbook>
</file>

<file path=xl/sharedStrings.xml><?xml version="1.0" encoding="utf-8"?>
<sst xmlns="http://schemas.openxmlformats.org/spreadsheetml/2006/main" count="102" uniqueCount="80">
  <si>
    <t>Приложение № 2</t>
  </si>
  <si>
    <t>стр. 1 отчета</t>
  </si>
  <si>
    <t>О Т Ч Е Т</t>
  </si>
  <si>
    <t>(наименование муниципального образования)</t>
  </si>
  <si>
    <t xml:space="preserve">I.Расходы </t>
  </si>
  <si>
    <t>в рублях</t>
  </si>
  <si>
    <t>Средства субсидии из областного бюджета Ленинградской области</t>
  </si>
  <si>
    <t>Объем средств местного бюджета на повышение заработной платы работникам учреждений культуры (КОСГУ 211, 213)[1]</t>
  </si>
  <si>
    <t>Общие расходы на заработную плату с начислениями работникам муниципальных учреждений культуры  (КОСГУ 211, 213)</t>
  </si>
  <si>
    <t xml:space="preserve">Поступило в бюджет </t>
  </si>
  <si>
    <t>Кассовые расходы бюджета</t>
  </si>
  <si>
    <t>Остаток неиспользованных средств на счете бюджета</t>
  </si>
  <si>
    <t>Сумма начисленных расходов на выплаты работникам</t>
  </si>
  <si>
    <t>Бюджетные ассигнования</t>
  </si>
  <si>
    <t>Расходы</t>
  </si>
  <si>
    <t>Всего</t>
  </si>
  <si>
    <t>За счет бюджетных средств[2]</t>
  </si>
  <si>
    <t>За счет приносящей доход деятельности</t>
  </si>
  <si>
    <t>стр. 2 отчета</t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</si>
  <si>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Times New Roman"/>
        <family val="1"/>
      </rPr>
      <t>Информация о категории работников муниципальных учреждений культуры</t>
    </r>
  </si>
  <si>
    <t>Наименование учреждения культуры</t>
  </si>
  <si>
    <t>Фонд заработной платы (без начислений на оплаты труда)</t>
  </si>
  <si>
    <t>Среднесписочная численность</t>
  </si>
  <si>
    <t>Среднемесячная заработная плата, рублей</t>
  </si>
  <si>
    <t>Администра-тивно-управлен-ческий персонал</t>
  </si>
  <si>
    <t>Вспомога-тельный персонал</t>
  </si>
  <si>
    <t>ИТОГО:</t>
  </si>
  <si>
    <t>в т.ч. библиотеки</t>
  </si>
  <si>
    <t>музеи</t>
  </si>
  <si>
    <t>концертные организации</t>
  </si>
  <si>
    <t>КДУ</t>
  </si>
  <si>
    <t xml:space="preserve">прочие </t>
  </si>
  <si>
    <t>стр. 3 отчета</t>
  </si>
  <si>
    <t>III. Целевые показатели</t>
  </si>
  <si>
    <t>№ п/п</t>
  </si>
  <si>
    <t>Наименование целевого показателя</t>
  </si>
  <si>
    <t>Ед.изм.</t>
  </si>
  <si>
    <t>Достигнутое значение на отчетную дату</t>
  </si>
  <si>
    <t>1.</t>
  </si>
  <si>
    <t>Соотношение средней заработной платы работников муниципальных учреждений культуры к средней заработной плате в Ленинградской области</t>
  </si>
  <si>
    <t>Всего по учреждениям,</t>
  </si>
  <si>
    <t>процентов</t>
  </si>
  <si>
    <t>2.</t>
  </si>
  <si>
    <t>интервал соотношения</t>
  </si>
  <si>
    <t>менее 2</t>
  </si>
  <si>
    <t>от 2,01 до 4</t>
  </si>
  <si>
    <t>от 4,01 до 6</t>
  </si>
  <si>
    <t>от 6,01 до 8</t>
  </si>
  <si>
    <t>от 8,01 до 10</t>
  </si>
  <si>
    <t>свыше 10</t>
  </si>
  <si>
    <t>число учреждений</t>
  </si>
  <si>
    <t>Наименьшее соотношение</t>
  </si>
  <si>
    <t>Наибольшее соотношение</t>
  </si>
  <si>
    <t>[2] Указать общий объем бюджетных средств с учетом субсидии из областного бюджета на выплату заработной платы</t>
  </si>
  <si>
    <t>муниципальное образование «Приморское городское поселение» Выборгского района Ленинградской области</t>
  </si>
  <si>
    <t xml:space="preserve">об использовании субсидии из областного бюджета Ленинградской области на обеспечение стимулирующих </t>
  </si>
  <si>
    <t>выплат работникам муниципальных учреждений культуры и достижении целевых показателей</t>
  </si>
  <si>
    <r>
      <t>Справочно:</t>
    </r>
    <r>
      <rPr>
        <sz val="12"/>
        <color indexed="8"/>
        <rFont val="Times New Roman"/>
        <family val="1"/>
      </rPr>
      <t xml:space="preserve"> Соотношение средней заработной платы руководителей муниципальных учреждений и средней заработной платы работников в целом по учреждению (превышение в разах)</t>
    </r>
  </si>
  <si>
    <t>(подпись)</t>
  </si>
  <si>
    <t>(расшифровка подписи)</t>
  </si>
  <si>
    <t xml:space="preserve">администрации </t>
  </si>
  <si>
    <t xml:space="preserve">      </t>
  </si>
  <si>
    <t>МБУК "ЕКДЦ г. Приморск"</t>
  </si>
  <si>
    <t>Н.В.Мкртчян</t>
  </si>
  <si>
    <t>Основной персонал</t>
  </si>
  <si>
    <t>Административно-управленческий персонал</t>
  </si>
  <si>
    <t>Вспомогательный персонал</t>
  </si>
  <si>
    <t>Исп. Костылькова С.И., тел. 8(81378)75-238</t>
  </si>
  <si>
    <t>на 01 июля 2016 г.</t>
  </si>
  <si>
    <t>МБУК "Приморский краеведческий музей"</t>
  </si>
  <si>
    <t>[1] Указать объем собственных дополнительных средств местного бюджета, предусмотренных на реализацию Указа Президента РФ от 07.05.12 № 597 (условие софинансирования из местного бюджета – 75 процентов)</t>
  </si>
  <si>
    <t>Рост заработной платы работников учреждений культуры по сравнению с 2015 годом</t>
  </si>
  <si>
    <t>Средняя заработаяй плата в Ленинградской области 31 532 руб.</t>
  </si>
  <si>
    <t>Заработная плата в 2015 году                                                  24 603,40 руб.</t>
  </si>
  <si>
    <t xml:space="preserve">Главный </t>
  </si>
  <si>
    <t>бухгалтер</t>
  </si>
  <si>
    <t xml:space="preserve">Исполняющий обязанности главы </t>
  </si>
  <si>
    <r>
      <t>__</t>
    </r>
    <r>
      <rPr>
        <u val="single"/>
        <sz val="11"/>
        <color indexed="8"/>
        <rFont val="Times New Roman"/>
        <family val="1"/>
      </rPr>
      <t>Н.А.Карнаухова</t>
    </r>
    <r>
      <rPr>
        <sz val="11"/>
        <color indexed="8"/>
        <rFont val="Times New Roman"/>
        <family val="1"/>
      </rPr>
      <t>__</t>
    </r>
  </si>
  <si>
    <t>Учреждение создано 01.04.2016 г.</t>
  </si>
  <si>
    <t>к Соглашению № 115 от 21.06.2016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</si>
</sst>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 horizontal="left" indent="6"/>
    </xf>
    <xf numFmtId="0" fontId="49" fillId="0" borderId="0" xfId="0" applyFont="1" applyAlignment="1">
      <alignment horizontal="right" indent="5"/>
    </xf>
    <xf numFmtId="0" fontId="51" fillId="0" borderId="0" xfId="0" applyFont="1" applyAlignment="1">
      <alignment horizontal="left" indent="8"/>
    </xf>
    <xf numFmtId="0" fontId="52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left" indent="15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34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11" xfId="0" applyFont="1" applyBorder="1" applyAlignment="1">
      <alignment wrapText="1"/>
    </xf>
    <xf numFmtId="0" fontId="54" fillId="0" borderId="0" xfId="0" applyFont="1" applyBorder="1" applyAlignment="1">
      <alignment wrapText="1"/>
    </xf>
    <xf numFmtId="4" fontId="55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5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0" fillId="0" borderId="0" xfId="0" applyAlignment="1">
      <alignment vertical="top"/>
    </xf>
    <xf numFmtId="4" fontId="55" fillId="0" borderId="12" xfId="0" applyNumberFormat="1" applyFont="1" applyBorder="1" applyAlignment="1">
      <alignment horizontal="center" vertical="top" wrapText="1"/>
    </xf>
    <xf numFmtId="4" fontId="55" fillId="0" borderId="13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right" vertical="top" wrapText="1"/>
    </xf>
    <xf numFmtId="0" fontId="50" fillId="0" borderId="15" xfId="0" applyFont="1" applyBorder="1" applyAlignment="1">
      <alignment horizontal="right" vertical="top" wrapText="1"/>
    </xf>
    <xf numFmtId="0" fontId="50" fillId="0" borderId="13" xfId="0" applyFont="1" applyBorder="1" applyAlignment="1">
      <alignment horizontal="right" vertical="top" wrapText="1"/>
    </xf>
    <xf numFmtId="0" fontId="34" fillId="0" borderId="0" xfId="42" applyAlignment="1" applyProtection="1">
      <alignment horizontal="left"/>
      <protection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0" fillId="0" borderId="15" xfId="0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center" vertical="top" wrapText="1"/>
    </xf>
    <xf numFmtId="164" fontId="50" fillId="0" borderId="15" xfId="0" applyNumberFormat="1" applyFont="1" applyBorder="1" applyAlignment="1">
      <alignment horizontal="center" vertical="top" wrapText="1"/>
    </xf>
    <xf numFmtId="164" fontId="50" fillId="0" borderId="13" xfId="0" applyNumberFormat="1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left" vertical="top" wrapText="1"/>
    </xf>
    <xf numFmtId="0" fontId="49" fillId="0" borderId="0" xfId="0" applyFont="1" applyAlignment="1">
      <alignment horizontal="right"/>
    </xf>
    <xf numFmtId="0" fontId="50" fillId="0" borderId="16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9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0" fillId="0" borderId="20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top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50" fillId="0" borderId="14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0" fontId="34" fillId="0" borderId="0" xfId="42" applyAlignment="1" applyProtection="1">
      <alignment horizontal="left" wrapText="1"/>
      <protection/>
    </xf>
    <xf numFmtId="0" fontId="50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34" fillId="0" borderId="12" xfId="42" applyBorder="1" applyAlignment="1" applyProtection="1">
      <alignment horizontal="center" vertical="center" wrapText="1"/>
      <protection/>
    </xf>
    <xf numFmtId="0" fontId="34" fillId="0" borderId="15" xfId="42" applyBorder="1" applyAlignment="1" applyProtection="1">
      <alignment horizontal="center" vertical="center" wrapText="1"/>
      <protection/>
    </xf>
    <xf numFmtId="0" fontId="34" fillId="0" borderId="13" xfId="42" applyBorder="1" applyAlignment="1" applyProtection="1">
      <alignment horizontal="center" vertical="center" wrapText="1"/>
      <protection/>
    </xf>
    <xf numFmtId="0" fontId="50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zoomScalePageLayoutView="0" workbookViewId="0" topLeftCell="A46">
      <selection activeCell="P30" sqref="P30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10.8515625" style="0" customWidth="1"/>
    <col min="4" max="4" width="10.140625" style="0" customWidth="1"/>
    <col min="5" max="5" width="10.8515625" style="0" customWidth="1"/>
    <col min="6" max="6" width="5.7109375" style="0" customWidth="1"/>
    <col min="8" max="8" width="9.57421875" style="0" customWidth="1"/>
    <col min="10" max="10" width="9.00390625" style="0" customWidth="1"/>
    <col min="11" max="11" width="16.421875" style="0" customWidth="1"/>
    <col min="12" max="12" width="13.7109375" style="0" customWidth="1"/>
    <col min="13" max="13" width="16.00390625" style="0" customWidth="1"/>
    <col min="14" max="14" width="39.57421875" style="0" hidden="1" customWidth="1"/>
    <col min="15" max="15" width="17.00390625" style="0" customWidth="1"/>
  </cols>
  <sheetData>
    <row r="1" spans="1:13" ht="15.7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5.75">
      <c r="A2" s="82" t="s">
        <v>79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12.75" customHeight="1">
      <c r="A3" s="1"/>
    </row>
    <row r="4" spans="1:13" ht="15.7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ht="10.5" customHeight="1">
      <c r="A5" s="3"/>
    </row>
    <row r="6" spans="1:13" ht="18.7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18.75">
      <c r="A7" s="83" t="s">
        <v>55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8.75">
      <c r="A8" s="83" t="s">
        <v>56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8.75">
      <c r="A9" s="47" t="s">
        <v>68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8.75">
      <c r="A10" s="88" t="s">
        <v>54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1:13" ht="15.75">
      <c r="A11" s="87" t="s">
        <v>3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5.7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ht="18.75">
      <c r="A13" s="4" t="s">
        <v>4</v>
      </c>
    </row>
    <row r="14" spans="1:13" ht="15.75">
      <c r="A14" s="84" t="s">
        <v>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ht="93.75" customHeight="1">
      <c r="A15" s="36" t="s">
        <v>6</v>
      </c>
      <c r="B15" s="48"/>
      <c r="C15" s="48"/>
      <c r="D15" s="48"/>
      <c r="E15" s="48"/>
      <c r="F15" s="37"/>
      <c r="G15" s="89" t="s">
        <v>7</v>
      </c>
      <c r="H15" s="90"/>
      <c r="I15" s="90"/>
      <c r="J15" s="91"/>
      <c r="K15" s="36" t="s">
        <v>8</v>
      </c>
      <c r="L15" s="48"/>
      <c r="M15" s="37"/>
    </row>
    <row r="16" spans="1:13" ht="94.5" customHeight="1">
      <c r="A16" s="17" t="s">
        <v>9</v>
      </c>
      <c r="B16" s="17" t="s">
        <v>10</v>
      </c>
      <c r="C16" s="36" t="s">
        <v>11</v>
      </c>
      <c r="D16" s="37"/>
      <c r="E16" s="36" t="s">
        <v>12</v>
      </c>
      <c r="F16" s="37"/>
      <c r="G16" s="36" t="s">
        <v>13</v>
      </c>
      <c r="H16" s="37"/>
      <c r="I16" s="36" t="s">
        <v>14</v>
      </c>
      <c r="J16" s="37"/>
      <c r="K16" s="17" t="s">
        <v>15</v>
      </c>
      <c r="L16" s="18" t="s">
        <v>16</v>
      </c>
      <c r="M16" s="17" t="s">
        <v>17</v>
      </c>
    </row>
    <row r="17" spans="1:13" s="15" customFormat="1" ht="15">
      <c r="A17" s="24">
        <v>785000</v>
      </c>
      <c r="B17" s="24">
        <v>0</v>
      </c>
      <c r="C17" s="33">
        <v>785000</v>
      </c>
      <c r="D17" s="34"/>
      <c r="E17" s="33">
        <v>0</v>
      </c>
      <c r="F17" s="34"/>
      <c r="G17" s="33">
        <f>2934889.19+376162.07</f>
        <v>3311051.26</v>
      </c>
      <c r="H17" s="34"/>
      <c r="I17" s="33">
        <f>1523166.81+78341.59</f>
        <v>1601508.4000000001</v>
      </c>
      <c r="J17" s="34"/>
      <c r="K17" s="25">
        <f>SUM(L17:M17)</f>
        <v>7093560.550000001</v>
      </c>
      <c r="L17" s="25">
        <f>6587864.86+472339</f>
        <v>7060203.86</v>
      </c>
      <c r="M17" s="25">
        <f>12524.69+20832</f>
        <v>33356.69</v>
      </c>
    </row>
    <row r="18" spans="1:13" ht="31.5" customHeight="1">
      <c r="A18" s="86" t="s">
        <v>70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5">
      <c r="A19" s="45" t="s">
        <v>53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ht="27" customHeight="1">
      <c r="M24" s="2" t="s">
        <v>18</v>
      </c>
    </row>
    <row r="25" ht="25.5" customHeight="1">
      <c r="A25" s="6" t="s">
        <v>19</v>
      </c>
    </row>
    <row r="26" ht="15.75">
      <c r="A26" s="3"/>
    </row>
    <row r="27" spans="1:13" ht="33.75" customHeight="1">
      <c r="A27" s="55" t="s">
        <v>20</v>
      </c>
      <c r="B27" s="52" t="s">
        <v>21</v>
      </c>
      <c r="C27" s="53"/>
      <c r="D27" s="53"/>
      <c r="E27" s="54"/>
      <c r="F27" s="52" t="s">
        <v>22</v>
      </c>
      <c r="G27" s="53"/>
      <c r="H27" s="53"/>
      <c r="I27" s="54"/>
      <c r="J27" s="52" t="s">
        <v>23</v>
      </c>
      <c r="K27" s="53"/>
      <c r="L27" s="53"/>
      <c r="M27" s="54"/>
    </row>
    <row r="28" spans="1:13" ht="63.75">
      <c r="A28" s="56"/>
      <c r="B28" s="13" t="s">
        <v>15</v>
      </c>
      <c r="C28" s="13" t="s">
        <v>24</v>
      </c>
      <c r="D28" s="13" t="s">
        <v>64</v>
      </c>
      <c r="E28" s="13" t="s">
        <v>25</v>
      </c>
      <c r="F28" s="13" t="s">
        <v>15</v>
      </c>
      <c r="G28" s="13" t="s">
        <v>65</v>
      </c>
      <c r="H28" s="13" t="s">
        <v>64</v>
      </c>
      <c r="I28" s="13" t="s">
        <v>66</v>
      </c>
      <c r="J28" s="13" t="s">
        <v>15</v>
      </c>
      <c r="K28" s="13" t="s">
        <v>65</v>
      </c>
      <c r="L28" s="13" t="s">
        <v>64</v>
      </c>
      <c r="M28" s="13" t="s">
        <v>66</v>
      </c>
    </row>
    <row r="29" spans="1:13" ht="25.5">
      <c r="A29" s="12" t="s">
        <v>62</v>
      </c>
      <c r="B29" s="14">
        <f>SUM(C29:E29)</f>
        <v>5069423.620000001</v>
      </c>
      <c r="C29" s="14">
        <v>1147286.08</v>
      </c>
      <c r="D29" s="14">
        <v>3350574.73</v>
      </c>
      <c r="E29" s="14">
        <v>571562.81</v>
      </c>
      <c r="F29" s="14">
        <f>SUM(G29:I29)</f>
        <v>40.25</v>
      </c>
      <c r="G29" s="27">
        <v>5</v>
      </c>
      <c r="H29" s="14">
        <v>26.25</v>
      </c>
      <c r="I29" s="27">
        <v>9</v>
      </c>
      <c r="J29" s="14">
        <f>SUM(B29/F29/6)</f>
        <v>20991.402153209114</v>
      </c>
      <c r="K29" s="14">
        <f>SUM(C29/G29/6)</f>
        <v>38242.869333333336</v>
      </c>
      <c r="L29" s="14">
        <f>SUM(D29/H29/6)</f>
        <v>21273.49034920635</v>
      </c>
      <c r="M29" s="14">
        <f>SUM(E29/I29/6)</f>
        <v>10584.496481481483</v>
      </c>
    </row>
    <row r="30" spans="1:14" ht="51">
      <c r="A30" s="12" t="s">
        <v>69</v>
      </c>
      <c r="B30" s="14">
        <f>SUM(C30:E30)</f>
        <v>378779.56999999995</v>
      </c>
      <c r="C30" s="14">
        <v>105903.78</v>
      </c>
      <c r="D30" s="14">
        <v>131063.58</v>
      </c>
      <c r="E30" s="14">
        <v>141812.21</v>
      </c>
      <c r="F30" s="27">
        <f>SUM(G30:I30)</f>
        <v>7</v>
      </c>
      <c r="G30" s="27">
        <v>1</v>
      </c>
      <c r="H30" s="27">
        <v>2</v>
      </c>
      <c r="I30" s="27">
        <v>4</v>
      </c>
      <c r="J30" s="14">
        <f>SUM(B30/F30/3)</f>
        <v>18037.122380952376</v>
      </c>
      <c r="K30" s="14">
        <f>SUM(C30/G30/3)</f>
        <v>35301.26</v>
      </c>
      <c r="L30" s="14">
        <f>SUM(D30/H30/3)</f>
        <v>21843.93</v>
      </c>
      <c r="M30" s="14">
        <f>SUM(E30/I30/3)</f>
        <v>11817.684166666666</v>
      </c>
      <c r="N30" s="32" t="s">
        <v>78</v>
      </c>
    </row>
    <row r="31" spans="1:13" ht="15">
      <c r="A31" s="12"/>
      <c r="B31" s="14"/>
      <c r="C31" s="14"/>
      <c r="D31" s="14"/>
      <c r="E31" s="14"/>
      <c r="F31" s="27"/>
      <c r="G31" s="27"/>
      <c r="H31" s="27"/>
      <c r="I31" s="27"/>
      <c r="J31" s="14"/>
      <c r="K31" s="14"/>
      <c r="L31" s="14"/>
      <c r="M31" s="14"/>
    </row>
    <row r="32" spans="1:13" ht="15">
      <c r="A32" s="12"/>
      <c r="B32" s="14"/>
      <c r="C32" s="14"/>
      <c r="D32" s="14"/>
      <c r="E32" s="14"/>
      <c r="F32" s="27"/>
      <c r="G32" s="27"/>
      <c r="H32" s="27"/>
      <c r="I32" s="27"/>
      <c r="J32" s="14"/>
      <c r="K32" s="14"/>
      <c r="L32" s="14"/>
      <c r="M32" s="14"/>
    </row>
    <row r="33" spans="1:13" ht="15">
      <c r="A33" s="12"/>
      <c r="B33" s="14"/>
      <c r="C33" s="14"/>
      <c r="D33" s="14"/>
      <c r="E33" s="14"/>
      <c r="F33" s="27"/>
      <c r="G33" s="27"/>
      <c r="H33" s="27"/>
      <c r="I33" s="27"/>
      <c r="J33" s="14"/>
      <c r="K33" s="14"/>
      <c r="L33" s="14"/>
      <c r="M33" s="14"/>
    </row>
    <row r="34" spans="1:13" ht="15">
      <c r="A34" s="12"/>
      <c r="B34" s="14"/>
      <c r="C34" s="14"/>
      <c r="D34" s="14"/>
      <c r="E34" s="14"/>
      <c r="F34" s="27"/>
      <c r="G34" s="27"/>
      <c r="H34" s="27"/>
      <c r="I34" s="27"/>
      <c r="J34" s="14"/>
      <c r="K34" s="14"/>
      <c r="L34" s="14"/>
      <c r="M34" s="14"/>
    </row>
    <row r="35" spans="1:13" ht="15">
      <c r="A35" s="12"/>
      <c r="B35" s="14"/>
      <c r="C35" s="14"/>
      <c r="D35" s="14"/>
      <c r="E35" s="14"/>
      <c r="F35" s="27"/>
      <c r="G35" s="27"/>
      <c r="H35" s="27"/>
      <c r="I35" s="27"/>
      <c r="J35" s="14"/>
      <c r="K35" s="14"/>
      <c r="L35" s="14"/>
      <c r="M35" s="14"/>
    </row>
    <row r="36" spans="1:13" ht="15">
      <c r="A36" s="12"/>
      <c r="B36" s="14"/>
      <c r="C36" s="14"/>
      <c r="D36" s="14"/>
      <c r="E36" s="14"/>
      <c r="F36" s="27"/>
      <c r="G36" s="27"/>
      <c r="H36" s="27"/>
      <c r="I36" s="27"/>
      <c r="J36" s="14"/>
      <c r="K36" s="14"/>
      <c r="L36" s="14"/>
      <c r="M36" s="14"/>
    </row>
    <row r="37" spans="1:13" ht="15">
      <c r="A37" s="12"/>
      <c r="B37" s="14"/>
      <c r="C37" s="14"/>
      <c r="D37" s="14"/>
      <c r="E37" s="14"/>
      <c r="F37" s="27"/>
      <c r="G37" s="27"/>
      <c r="H37" s="27"/>
      <c r="I37" s="27"/>
      <c r="J37" s="14"/>
      <c r="K37" s="14"/>
      <c r="L37" s="14"/>
      <c r="M37" s="14"/>
    </row>
    <row r="38" spans="1:13" ht="15">
      <c r="A38" s="12"/>
      <c r="B38" s="14"/>
      <c r="C38" s="14"/>
      <c r="D38" s="14"/>
      <c r="E38" s="14"/>
      <c r="F38" s="27"/>
      <c r="G38" s="27"/>
      <c r="H38" s="27"/>
      <c r="I38" s="27"/>
      <c r="J38" s="14"/>
      <c r="K38" s="14"/>
      <c r="L38" s="14"/>
      <c r="M38" s="14"/>
    </row>
    <row r="39" spans="1:13" ht="15">
      <c r="A39" s="12"/>
      <c r="B39" s="14"/>
      <c r="C39" s="14"/>
      <c r="D39" s="14"/>
      <c r="E39" s="14"/>
      <c r="F39" s="27"/>
      <c r="G39" s="27"/>
      <c r="H39" s="27"/>
      <c r="I39" s="27"/>
      <c r="J39" s="14"/>
      <c r="K39" s="14"/>
      <c r="L39" s="14"/>
      <c r="M39" s="14"/>
    </row>
    <row r="40" spans="1:13" ht="15">
      <c r="A40" s="12"/>
      <c r="B40" s="14"/>
      <c r="C40" s="14"/>
      <c r="D40" s="14"/>
      <c r="E40" s="14"/>
      <c r="F40" s="27"/>
      <c r="G40" s="27"/>
      <c r="H40" s="27"/>
      <c r="I40" s="27"/>
      <c r="J40" s="14"/>
      <c r="K40" s="14"/>
      <c r="L40" s="14"/>
      <c r="M40" s="14"/>
    </row>
    <row r="41" spans="1:13" s="15" customFormat="1" ht="15">
      <c r="A41" s="12"/>
      <c r="B41" s="14"/>
      <c r="C41" s="14"/>
      <c r="D41" s="14"/>
      <c r="E41" s="14"/>
      <c r="F41" s="27"/>
      <c r="G41" s="27"/>
      <c r="H41" s="27"/>
      <c r="I41" s="27"/>
      <c r="J41" s="14"/>
      <c r="K41" s="14"/>
      <c r="L41" s="14"/>
      <c r="M41" s="14"/>
    </row>
    <row r="42" spans="1:13" s="15" customFormat="1" ht="15">
      <c r="A42" s="12" t="s">
        <v>26</v>
      </c>
      <c r="B42" s="14">
        <f>SUM(B43:B47)</f>
        <v>5448203.1899999995</v>
      </c>
      <c r="C42" s="14">
        <f>SUM(C43:C47)</f>
        <v>1253189.86</v>
      </c>
      <c r="D42" s="14">
        <f>SUM(D43:D47)</f>
        <v>3481638.3099999996</v>
      </c>
      <c r="E42" s="14">
        <f>SUM(E43:E47)</f>
        <v>713375.02</v>
      </c>
      <c r="F42" s="14">
        <f>SUM(G42:I42)</f>
        <v>47.25</v>
      </c>
      <c r="G42" s="27">
        <f>SUM(G43:G46)</f>
        <v>6</v>
      </c>
      <c r="H42" s="14">
        <f>SUM(H43:H46)</f>
        <v>28.25</v>
      </c>
      <c r="I42" s="27">
        <f>SUM(I43:I46)</f>
        <v>13</v>
      </c>
      <c r="J42" s="14">
        <f>SUM(B44/3*6+B43+B46)/6/F42</f>
        <v>20553.731075837743</v>
      </c>
      <c r="K42" s="14">
        <f>SUM(C44/3*6+C46)/6/G42</f>
        <v>37752.601111111115</v>
      </c>
      <c r="L42" s="14">
        <f>SUM(D44/3*6+D43+D46)/6/H42</f>
        <v>21313.875457227135</v>
      </c>
      <c r="M42" s="14">
        <f>SUM(E44/3*6+E43+E46)/6/I42</f>
        <v>10963.938846153846</v>
      </c>
    </row>
    <row r="43" spans="1:13" s="15" customFormat="1" ht="15">
      <c r="A43" s="11" t="s">
        <v>27</v>
      </c>
      <c r="B43" s="14">
        <f>SUM(C43:E43)</f>
        <v>1227961.93</v>
      </c>
      <c r="C43" s="14"/>
      <c r="D43" s="14">
        <v>1227961.93</v>
      </c>
      <c r="E43" s="14"/>
      <c r="F43" s="14">
        <f>SUM(G43:I43)</f>
        <v>9.25</v>
      </c>
      <c r="G43" s="27"/>
      <c r="H43" s="14">
        <v>9.25</v>
      </c>
      <c r="I43" s="27"/>
      <c r="J43" s="14">
        <f>SUM(B43/F43/6)</f>
        <v>22125.440180180176</v>
      </c>
      <c r="K43" s="14"/>
      <c r="L43" s="14">
        <f>SUM(D43/H43/6)</f>
        <v>22125.440180180176</v>
      </c>
      <c r="M43" s="14"/>
    </row>
    <row r="44" spans="1:14" s="15" customFormat="1" ht="15">
      <c r="A44" s="11" t="s">
        <v>28</v>
      </c>
      <c r="B44" s="14">
        <f>SUM(C44:E44)</f>
        <v>378779.56999999995</v>
      </c>
      <c r="C44" s="14">
        <f>SUM(C30)</f>
        <v>105903.78</v>
      </c>
      <c r="D44" s="14">
        <f>SUM(D30)</f>
        <v>131063.58</v>
      </c>
      <c r="E44" s="14">
        <f>SUM(E30)</f>
        <v>141812.21</v>
      </c>
      <c r="F44" s="27">
        <f>SUM(G44:I44)</f>
        <v>7</v>
      </c>
      <c r="G44" s="27">
        <f>SUM(G30)</f>
        <v>1</v>
      </c>
      <c r="H44" s="27">
        <f>SUM(H30)</f>
        <v>2</v>
      </c>
      <c r="I44" s="27">
        <f>SUM(I30)</f>
        <v>4</v>
      </c>
      <c r="J44" s="14">
        <f>SUM(B44/F44/3)</f>
        <v>18037.122380952376</v>
      </c>
      <c r="K44" s="14">
        <f>SUM(C44/G44/3)</f>
        <v>35301.26</v>
      </c>
      <c r="L44" s="14">
        <f>SUM(D44/H44/3)</f>
        <v>21843.93</v>
      </c>
      <c r="M44" s="14">
        <f>SUM(E44/I44/3)</f>
        <v>11817.684166666666</v>
      </c>
      <c r="N44" s="32" t="s">
        <v>78</v>
      </c>
    </row>
    <row r="45" spans="1:13" s="15" customFormat="1" ht="25.5">
      <c r="A45" s="11" t="s">
        <v>29</v>
      </c>
      <c r="B45" s="14"/>
      <c r="C45" s="14"/>
      <c r="D45" s="14"/>
      <c r="E45" s="14"/>
      <c r="F45" s="27"/>
      <c r="G45" s="27"/>
      <c r="H45" s="27"/>
      <c r="I45" s="27"/>
      <c r="J45" s="14"/>
      <c r="K45" s="14"/>
      <c r="L45" s="14"/>
      <c r="M45" s="14"/>
    </row>
    <row r="46" spans="1:13" ht="15">
      <c r="A46" s="11" t="s">
        <v>30</v>
      </c>
      <c r="B46" s="14">
        <f>SUM(C46:E46)</f>
        <v>3841461.69</v>
      </c>
      <c r="C46" s="14">
        <v>1147286.08</v>
      </c>
      <c r="D46" s="14">
        <v>2122612.8</v>
      </c>
      <c r="E46" s="14">
        <v>571562.81</v>
      </c>
      <c r="F46" s="27">
        <f>SUM(G46:I46)</f>
        <v>31</v>
      </c>
      <c r="G46" s="27">
        <v>5</v>
      </c>
      <c r="H46" s="27">
        <v>17</v>
      </c>
      <c r="I46" s="27">
        <v>9</v>
      </c>
      <c r="J46" s="14">
        <f>SUM(B46/F46/6)</f>
        <v>20653.01983870968</v>
      </c>
      <c r="K46" s="14">
        <f>SUM(C46/G46/6)</f>
        <v>38242.869333333336</v>
      </c>
      <c r="L46" s="14">
        <f>SUM(D46/H46/6)</f>
        <v>20809.929411764704</v>
      </c>
      <c r="M46" s="14">
        <f>SUM(E46/I46/6)</f>
        <v>10584.496481481483</v>
      </c>
    </row>
    <row r="47" spans="1:13" ht="15">
      <c r="A47" s="11" t="s">
        <v>31</v>
      </c>
      <c r="B47" s="14"/>
      <c r="C47" s="14"/>
      <c r="D47" s="14"/>
      <c r="E47" s="14"/>
      <c r="F47" s="11"/>
      <c r="G47" s="11"/>
      <c r="H47" s="11"/>
      <c r="I47" s="11"/>
      <c r="J47" s="14"/>
      <c r="K47" s="14"/>
      <c r="L47" s="14"/>
      <c r="M47" s="14"/>
    </row>
    <row r="48" ht="15.75">
      <c r="A48" s="5"/>
    </row>
    <row r="49" ht="15.75">
      <c r="A49" s="5"/>
    </row>
    <row r="50" ht="15.75">
      <c r="A50" s="5"/>
    </row>
    <row r="51" spans="1:13" ht="15.75">
      <c r="A51" s="58" t="s">
        <v>32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9" ht="14.25" customHeight="1">
      <c r="A52" s="7"/>
      <c r="B52" s="26"/>
      <c r="C52" s="26"/>
      <c r="D52" s="26"/>
      <c r="E52" s="26"/>
      <c r="F52" s="26"/>
      <c r="G52" s="26"/>
      <c r="H52" s="26"/>
      <c r="I52" s="26"/>
    </row>
    <row r="53" spans="1:13" ht="18.75">
      <c r="A53" s="46" t="s">
        <v>33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7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s="21" customFormat="1" ht="33.75" customHeight="1">
      <c r="A55" s="17" t="s">
        <v>34</v>
      </c>
      <c r="B55" s="36" t="s">
        <v>35</v>
      </c>
      <c r="C55" s="48"/>
      <c r="D55" s="48"/>
      <c r="E55" s="48"/>
      <c r="F55" s="48"/>
      <c r="G55" s="48"/>
      <c r="H55" s="48"/>
      <c r="I55" s="36" t="s">
        <v>36</v>
      </c>
      <c r="J55" s="37"/>
      <c r="K55" s="36" t="s">
        <v>37</v>
      </c>
      <c r="L55" s="48"/>
      <c r="M55" s="37"/>
    </row>
    <row r="56" spans="1:14" s="21" customFormat="1" ht="31.5">
      <c r="A56" s="59" t="s">
        <v>38</v>
      </c>
      <c r="B56" s="62" t="s">
        <v>39</v>
      </c>
      <c r="C56" s="63"/>
      <c r="D56" s="64"/>
      <c r="E56" s="57" t="s">
        <v>40</v>
      </c>
      <c r="F56" s="57"/>
      <c r="G56" s="57"/>
      <c r="H56" s="57"/>
      <c r="I56" s="76" t="s">
        <v>41</v>
      </c>
      <c r="J56" s="77"/>
      <c r="K56" s="49">
        <f>SUM(J42/31532*100)</f>
        <v>65.18372153950826</v>
      </c>
      <c r="L56" s="50"/>
      <c r="M56" s="51"/>
      <c r="N56" s="31" t="s">
        <v>72</v>
      </c>
    </row>
    <row r="57" spans="1:13" s="21" customFormat="1" ht="15.75">
      <c r="A57" s="60"/>
      <c r="B57" s="65"/>
      <c r="C57" s="66"/>
      <c r="D57" s="67"/>
      <c r="E57" s="43" t="s">
        <v>27</v>
      </c>
      <c r="F57" s="43"/>
      <c r="G57" s="43"/>
      <c r="H57" s="43"/>
      <c r="I57" s="78"/>
      <c r="J57" s="79"/>
      <c r="K57" s="49">
        <f>SUM(J43/31532*100)</f>
        <v>70.16821064372756</v>
      </c>
      <c r="L57" s="50"/>
      <c r="M57" s="51"/>
    </row>
    <row r="58" spans="1:13" s="21" customFormat="1" ht="15.75">
      <c r="A58" s="60"/>
      <c r="B58" s="65"/>
      <c r="C58" s="66"/>
      <c r="D58" s="67"/>
      <c r="E58" s="75" t="s">
        <v>28</v>
      </c>
      <c r="F58" s="75"/>
      <c r="G58" s="75"/>
      <c r="H58" s="75"/>
      <c r="I58" s="78"/>
      <c r="J58" s="79"/>
      <c r="K58" s="49"/>
      <c r="L58" s="50"/>
      <c r="M58" s="51"/>
    </row>
    <row r="59" spans="1:13" s="21" customFormat="1" ht="15.75">
      <c r="A59" s="60"/>
      <c r="B59" s="65"/>
      <c r="C59" s="66"/>
      <c r="D59" s="67"/>
      <c r="E59" s="43" t="s">
        <v>29</v>
      </c>
      <c r="F59" s="43"/>
      <c r="G59" s="43"/>
      <c r="H59" s="43"/>
      <c r="I59" s="78"/>
      <c r="J59" s="79"/>
      <c r="K59" s="49"/>
      <c r="L59" s="50"/>
      <c r="M59" s="51"/>
    </row>
    <row r="60" spans="1:13" s="21" customFormat="1" ht="15.75">
      <c r="A60" s="60"/>
      <c r="B60" s="65"/>
      <c r="C60" s="66"/>
      <c r="D60" s="67"/>
      <c r="E60" s="43" t="s">
        <v>30</v>
      </c>
      <c r="F60" s="43"/>
      <c r="G60" s="43"/>
      <c r="H60" s="43"/>
      <c r="I60" s="78"/>
      <c r="J60" s="79"/>
      <c r="K60" s="49">
        <f>SUM(J46/31532*100)</f>
        <v>65.49860408064721</v>
      </c>
      <c r="L60" s="50"/>
      <c r="M60" s="51"/>
    </row>
    <row r="61" spans="1:13" s="21" customFormat="1" ht="15.75">
      <c r="A61" s="61"/>
      <c r="B61" s="68"/>
      <c r="C61" s="69"/>
      <c r="D61" s="70"/>
      <c r="E61" s="43" t="s">
        <v>31</v>
      </c>
      <c r="F61" s="43"/>
      <c r="G61" s="43"/>
      <c r="H61" s="43"/>
      <c r="I61" s="80"/>
      <c r="J61" s="81"/>
      <c r="K61" s="49"/>
      <c r="L61" s="50"/>
      <c r="M61" s="51"/>
    </row>
    <row r="62" spans="1:14" s="21" customFormat="1" ht="31.5">
      <c r="A62" s="59" t="s">
        <v>42</v>
      </c>
      <c r="B62" s="62" t="s">
        <v>71</v>
      </c>
      <c r="C62" s="63"/>
      <c r="D62" s="64"/>
      <c r="E62" s="40" t="s">
        <v>40</v>
      </c>
      <c r="F62" s="92"/>
      <c r="G62" s="92"/>
      <c r="H62" s="41"/>
      <c r="I62" s="74" t="s">
        <v>41</v>
      </c>
      <c r="J62" s="74"/>
      <c r="K62" s="49">
        <f>SUM(J42/24603.4*100-100)</f>
        <v>-16.459793866547955</v>
      </c>
      <c r="L62" s="50"/>
      <c r="M62" s="51"/>
      <c r="N62" s="31" t="s">
        <v>73</v>
      </c>
    </row>
    <row r="63" spans="1:13" s="21" customFormat="1" ht="15.75">
      <c r="A63" s="60"/>
      <c r="B63" s="65"/>
      <c r="C63" s="66"/>
      <c r="D63" s="67"/>
      <c r="E63" s="42" t="s">
        <v>27</v>
      </c>
      <c r="F63" s="43"/>
      <c r="G63" s="43"/>
      <c r="H63" s="44"/>
      <c r="I63" s="74"/>
      <c r="J63" s="74"/>
      <c r="K63" s="49">
        <f>SUM(J43/24603.4*100-100)</f>
        <v>-10.071615385758975</v>
      </c>
      <c r="L63" s="50"/>
      <c r="M63" s="51"/>
    </row>
    <row r="64" spans="1:13" s="21" customFormat="1" ht="15.75">
      <c r="A64" s="60"/>
      <c r="B64" s="65"/>
      <c r="C64" s="66"/>
      <c r="D64" s="67"/>
      <c r="E64" s="42" t="s">
        <v>28</v>
      </c>
      <c r="F64" s="43"/>
      <c r="G64" s="43"/>
      <c r="H64" s="44"/>
      <c r="I64" s="74"/>
      <c r="J64" s="74"/>
      <c r="K64" s="49"/>
      <c r="L64" s="50"/>
      <c r="M64" s="51"/>
    </row>
    <row r="65" spans="1:13" s="21" customFormat="1" ht="15.75">
      <c r="A65" s="60"/>
      <c r="B65" s="65"/>
      <c r="C65" s="66"/>
      <c r="D65" s="67"/>
      <c r="E65" s="42" t="s">
        <v>29</v>
      </c>
      <c r="F65" s="43"/>
      <c r="G65" s="43"/>
      <c r="H65" s="44"/>
      <c r="I65" s="74"/>
      <c r="J65" s="74"/>
      <c r="K65" s="49"/>
      <c r="L65" s="50"/>
      <c r="M65" s="51"/>
    </row>
    <row r="66" spans="1:13" s="21" customFormat="1" ht="15.75">
      <c r="A66" s="60"/>
      <c r="B66" s="65"/>
      <c r="C66" s="66"/>
      <c r="D66" s="67"/>
      <c r="E66" s="42" t="s">
        <v>30</v>
      </c>
      <c r="F66" s="43"/>
      <c r="G66" s="43"/>
      <c r="H66" s="44"/>
      <c r="I66" s="74"/>
      <c r="J66" s="74"/>
      <c r="K66" s="49">
        <f>SUM(J46/24603.4*100-100)</f>
        <v>-16.05623678552689</v>
      </c>
      <c r="L66" s="50"/>
      <c r="M66" s="51"/>
    </row>
    <row r="67" spans="1:13" s="21" customFormat="1" ht="15.75">
      <c r="A67" s="61"/>
      <c r="B67" s="68"/>
      <c r="C67" s="69"/>
      <c r="D67" s="70"/>
      <c r="E67" s="42" t="s">
        <v>31</v>
      </c>
      <c r="F67" s="43"/>
      <c r="G67" s="43"/>
      <c r="H67" s="44"/>
      <c r="I67" s="74"/>
      <c r="J67" s="74"/>
      <c r="K67" s="49"/>
      <c r="L67" s="50"/>
      <c r="M67" s="51"/>
    </row>
    <row r="68" spans="1:13" s="21" customFormat="1" ht="32.25" customHeight="1">
      <c r="A68" s="71" t="s">
        <v>57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3"/>
    </row>
    <row r="69" spans="1:13" s="21" customFormat="1" ht="15.75">
      <c r="A69" s="38" t="s">
        <v>43</v>
      </c>
      <c r="B69" s="39"/>
      <c r="C69" s="20" t="s">
        <v>44</v>
      </c>
      <c r="D69" s="38" t="s">
        <v>45</v>
      </c>
      <c r="E69" s="39"/>
      <c r="F69" s="38" t="s">
        <v>46</v>
      </c>
      <c r="G69" s="39"/>
      <c r="H69" s="97" t="s">
        <v>47</v>
      </c>
      <c r="I69" s="39"/>
      <c r="J69" s="97" t="s">
        <v>48</v>
      </c>
      <c r="K69" s="39"/>
      <c r="L69" s="38" t="s">
        <v>49</v>
      </c>
      <c r="M69" s="39"/>
    </row>
    <row r="70" spans="1:13" s="21" customFormat="1" ht="15.75">
      <c r="A70" s="38" t="s">
        <v>50</v>
      </c>
      <c r="B70" s="39"/>
      <c r="C70" s="16">
        <v>2</v>
      </c>
      <c r="D70" s="40">
        <v>1</v>
      </c>
      <c r="E70" s="41"/>
      <c r="F70" s="40"/>
      <c r="G70" s="41"/>
      <c r="H70" s="92"/>
      <c r="I70" s="41"/>
      <c r="J70" s="92"/>
      <c r="K70" s="41"/>
      <c r="L70" s="95"/>
      <c r="M70" s="96"/>
    </row>
    <row r="71" spans="1:10" s="21" customFormat="1" ht="15.75">
      <c r="A71" s="40" t="s">
        <v>51</v>
      </c>
      <c r="B71" s="41"/>
      <c r="C71" s="38">
        <v>1.82</v>
      </c>
      <c r="D71" s="97"/>
      <c r="E71" s="39"/>
      <c r="F71" s="22"/>
      <c r="G71" s="22"/>
      <c r="H71" s="22"/>
      <c r="I71" s="22"/>
      <c r="J71" s="22"/>
    </row>
    <row r="72" spans="1:10" s="21" customFormat="1" ht="15.75">
      <c r="A72" s="40" t="s">
        <v>52</v>
      </c>
      <c r="B72" s="41"/>
      <c r="C72" s="38">
        <v>1.96</v>
      </c>
      <c r="D72" s="97"/>
      <c r="E72" s="39"/>
      <c r="F72" s="23"/>
      <c r="G72" s="23"/>
      <c r="H72" s="23"/>
      <c r="I72" s="23"/>
      <c r="J72" s="23"/>
    </row>
    <row r="73" spans="1:10" ht="1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7" ht="15.75">
      <c r="A74" s="3" t="s">
        <v>76</v>
      </c>
      <c r="E74" s="3"/>
      <c r="G74" s="30" t="s">
        <v>74</v>
      </c>
    </row>
    <row r="75" spans="1:13" ht="60" customHeight="1">
      <c r="A75" s="3" t="s">
        <v>60</v>
      </c>
      <c r="B75" s="98"/>
      <c r="C75" s="98"/>
      <c r="D75" s="99" t="s">
        <v>77</v>
      </c>
      <c r="E75" s="99"/>
      <c r="G75" s="30" t="s">
        <v>75</v>
      </c>
      <c r="H75" s="98"/>
      <c r="I75" s="98"/>
      <c r="K75" s="35" t="s">
        <v>63</v>
      </c>
      <c r="L75" s="35"/>
      <c r="M75" s="35"/>
    </row>
    <row r="76" spans="1:13" ht="15">
      <c r="A76" s="10" t="s">
        <v>61</v>
      </c>
      <c r="B76" s="93" t="s">
        <v>58</v>
      </c>
      <c r="C76" s="93"/>
      <c r="D76" s="100" t="s">
        <v>59</v>
      </c>
      <c r="E76" s="100"/>
      <c r="G76" s="10"/>
      <c r="H76" s="93" t="s">
        <v>58</v>
      </c>
      <c r="I76" s="93"/>
      <c r="J76" s="8"/>
      <c r="K76" s="93" t="s">
        <v>59</v>
      </c>
      <c r="L76" s="93"/>
      <c r="M76" s="93"/>
    </row>
    <row r="77" ht="8.25" customHeight="1">
      <c r="A77" s="10"/>
    </row>
    <row r="78" ht="15.75">
      <c r="A78" s="3" t="s">
        <v>67</v>
      </c>
    </row>
    <row r="79" ht="11.25" customHeight="1"/>
    <row r="80" spans="1:10" ht="15.75">
      <c r="A80" s="3"/>
      <c r="F80" s="28"/>
      <c r="G80" s="94"/>
      <c r="H80" s="94"/>
      <c r="I80" s="29"/>
      <c r="J80" s="28"/>
    </row>
  </sheetData>
  <sheetProtection/>
  <mergeCells count="90">
    <mergeCell ref="H70:I70"/>
    <mergeCell ref="C71:E71"/>
    <mergeCell ref="C72:E72"/>
    <mergeCell ref="B76:C76"/>
    <mergeCell ref="A69:B69"/>
    <mergeCell ref="D75:E75"/>
    <mergeCell ref="D76:E76"/>
    <mergeCell ref="A70:B70"/>
    <mergeCell ref="B75:C75"/>
    <mergeCell ref="G80:H80"/>
    <mergeCell ref="L69:M69"/>
    <mergeCell ref="L70:M70"/>
    <mergeCell ref="J69:K69"/>
    <mergeCell ref="J70:K70"/>
    <mergeCell ref="D69:E69"/>
    <mergeCell ref="D70:E70"/>
    <mergeCell ref="H69:I69"/>
    <mergeCell ref="H75:I75"/>
    <mergeCell ref="H76:I76"/>
    <mergeCell ref="K58:M58"/>
    <mergeCell ref="K59:M59"/>
    <mergeCell ref="K60:M60"/>
    <mergeCell ref="K61:M61"/>
    <mergeCell ref="K62:M62"/>
    <mergeCell ref="K76:M76"/>
    <mergeCell ref="A15:F15"/>
    <mergeCell ref="C16:D16"/>
    <mergeCell ref="K57:M57"/>
    <mergeCell ref="E57:H57"/>
    <mergeCell ref="K64:M64"/>
    <mergeCell ref="K65:M65"/>
    <mergeCell ref="E61:H61"/>
    <mergeCell ref="E62:H62"/>
    <mergeCell ref="E63:H63"/>
    <mergeCell ref="E64:H64"/>
    <mergeCell ref="A18:M18"/>
    <mergeCell ref="E17:F17"/>
    <mergeCell ref="C17:D17"/>
    <mergeCell ref="A9:M9"/>
    <mergeCell ref="A11:M11"/>
    <mergeCell ref="A10:M10"/>
    <mergeCell ref="K15:M15"/>
    <mergeCell ref="G15:J15"/>
    <mergeCell ref="I16:J16"/>
    <mergeCell ref="G16:H16"/>
    <mergeCell ref="A1:M1"/>
    <mergeCell ref="A2:M2"/>
    <mergeCell ref="A4:M4"/>
    <mergeCell ref="A6:M6"/>
    <mergeCell ref="A7:M7"/>
    <mergeCell ref="A14:M14"/>
    <mergeCell ref="A12:M12"/>
    <mergeCell ref="A8:M8"/>
    <mergeCell ref="G17:H17"/>
    <mergeCell ref="E58:H58"/>
    <mergeCell ref="E59:H59"/>
    <mergeCell ref="E60:H60"/>
    <mergeCell ref="A56:A61"/>
    <mergeCell ref="B56:D61"/>
    <mergeCell ref="B27:E27"/>
    <mergeCell ref="F27:I27"/>
    <mergeCell ref="I55:J55"/>
    <mergeCell ref="I56:J61"/>
    <mergeCell ref="E66:H66"/>
    <mergeCell ref="B62:D67"/>
    <mergeCell ref="A68:M68"/>
    <mergeCell ref="I62:J67"/>
    <mergeCell ref="K63:M63"/>
    <mergeCell ref="K67:M67"/>
    <mergeCell ref="K66:M66"/>
    <mergeCell ref="K56:M56"/>
    <mergeCell ref="J27:M27"/>
    <mergeCell ref="A27:A28"/>
    <mergeCell ref="A71:B71"/>
    <mergeCell ref="A72:B72"/>
    <mergeCell ref="B55:H55"/>
    <mergeCell ref="E56:H56"/>
    <mergeCell ref="A51:M51"/>
    <mergeCell ref="E65:H65"/>
    <mergeCell ref="A62:A67"/>
    <mergeCell ref="I17:J17"/>
    <mergeCell ref="K75:M75"/>
    <mergeCell ref="E16:F16"/>
    <mergeCell ref="F69:G69"/>
    <mergeCell ref="F70:G70"/>
    <mergeCell ref="E67:H67"/>
    <mergeCell ref="A19:M19"/>
    <mergeCell ref="A53:M53"/>
    <mergeCell ref="A54:M54"/>
    <mergeCell ref="K55:M55"/>
  </mergeCells>
  <hyperlinks>
    <hyperlink ref="G15" location="_ftn1" display="_ftn1"/>
    <hyperlink ref="A18" location="_ftnref1" display="_ftnref1"/>
    <hyperlink ref="A19" location="_ftnref2" display="_ftnref2"/>
    <hyperlink ref="L16" location="_ftn2" display="_ftn2"/>
  </hyperlink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2016-07-05T13:12:28Z</cp:lastPrinted>
  <dcterms:created xsi:type="dcterms:W3CDTF">2015-10-05T09:57:20Z</dcterms:created>
  <dcterms:modified xsi:type="dcterms:W3CDTF">2016-07-06T11:55:28Z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