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 за 2016" sheetId="1" r:id="rId1"/>
  </sheets>
  <definedNames>
    <definedName name="_xlnm.Print_Area" localSheetId="0">'Данные за 2016'!$A$1:$G$123</definedName>
  </definedNames>
  <calcPr fullCalcOnLoad="1"/>
</workbook>
</file>

<file path=xl/sharedStrings.xml><?xml version="1.0" encoding="utf-8"?>
<sst xmlns="http://schemas.openxmlformats.org/spreadsheetml/2006/main" count="215" uniqueCount="212">
  <si>
    <t>Налог на имущество физических лиц</t>
  </si>
  <si>
    <t>Земельный налог</t>
  </si>
  <si>
    <t>0100</t>
  </si>
  <si>
    <t>0104</t>
  </si>
  <si>
    <t>0200</t>
  </si>
  <si>
    <t>Мобилизационная и вневойсковая подготовка</t>
  </si>
  <si>
    <t>0500</t>
  </si>
  <si>
    <t>0800</t>
  </si>
  <si>
    <t>Культура</t>
  </si>
  <si>
    <t>0801</t>
  </si>
  <si>
    <t>ВСЕГО РАСХОДОВ</t>
  </si>
  <si>
    <t>1 00 00000 00 0000 000</t>
  </si>
  <si>
    <t>НАЛОГОВЫЕ ДОХОДЫ</t>
  </si>
  <si>
    <t>1 01 00000 00 0000 000</t>
  </si>
  <si>
    <t>НАЛОГИ НА ИМУЩЕСТВО</t>
  </si>
  <si>
    <t>1 06 00000 00 0000 000</t>
  </si>
  <si>
    <t>НЕНАЛОГОВЫЕ ДОХОДЫ</t>
  </si>
  <si>
    <t>1 11 00000 00 0000 000</t>
  </si>
  <si>
    <t>НАЛОГИ НА ПРИБЫЛЬ, ДОХОДЫ</t>
  </si>
  <si>
    <t>БЕЗВОЗМЕЗДНЫЕ ПОСТУПЛЕНИЯ</t>
  </si>
  <si>
    <t>2 00 00000 00 0000 000</t>
  </si>
  <si>
    <t>Налог на доходы физических лиц</t>
  </si>
  <si>
    <t>0300</t>
  </si>
  <si>
    <t>0310</t>
  </si>
  <si>
    <t>Жилищное хозяйство</t>
  </si>
  <si>
    <t>0501</t>
  </si>
  <si>
    <t>Код бюджетной классификации</t>
  </si>
  <si>
    <t>НАЛОГОВЫЕ И НЕНАЛОГОВЫЕ ДОХОДЫ</t>
  </si>
  <si>
    <t>1 01 02000 01 0000 110</t>
  </si>
  <si>
    <t>1 06 01000 00 0000 110</t>
  </si>
  <si>
    <t>1 06 06000 00 0000 110</t>
  </si>
  <si>
    <t>1 08 00000 00 0000 000</t>
  </si>
  <si>
    <t>ГОСУДАРСТВЕННАЯ  ПОШЛИНА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</si>
  <si>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</si>
  <si>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</si>
  <si>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ДОХОДЫ ОТ ПРОДАЖИ МАТЕРИАЛЬНЫХ И НЕМАТЕРИАЛЬНЫХ АКТИВОВ</t>
  </si>
  <si>
    <t>2 02 03000 00 0000 151</t>
  </si>
  <si>
    <t>Субвенции бюджетам  субъектов Российской Федерации и муниципальных образований</t>
  </si>
  <si>
    <t xml:space="preserve">ВСЕГО ДОХОДОВ </t>
  </si>
  <si>
    <t>Наименование показателя</t>
  </si>
  <si>
    <t>ВЫБОРГСКОГО РАЙОНА ЛЕНИНГРАДСКОЙ ОБЛАСТИ</t>
  </si>
  <si>
    <t>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</si>
  <si>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</si>
  <si>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</si>
  <si>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</si>
  <si>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</si>
  <si>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</si>
  <si>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Благоустройство</t>
  </si>
  <si>
    <t>0111</t>
  </si>
  <si>
    <t>0203</t>
  </si>
  <si>
    <t>0503</t>
  </si>
  <si>
    <t>ДОХОДЫ БЮДЖЕТА</t>
  </si>
  <si>
    <t>РАСХОДЫ БЮДЖЕТА</t>
  </si>
  <si>
    <t>0309</t>
  </si>
  <si>
    <t>ПРОЧИЕ НЕНАЛОГОВЫЕ ДОХОДЫ</t>
  </si>
  <si>
    <t>1 17 00000 00 0000 000</t>
  </si>
  <si>
    <t>Коммунальное хозяйство</t>
  </si>
  <si>
    <t>0502</t>
  </si>
  <si>
    <t>0102</t>
  </si>
  <si>
    <t>1 14 00000 00 0000 000</t>
  </si>
  <si>
    <t xml:space="preserve">КУЛЬТУРА, КИНЕМАТОГРАФИЯ </t>
  </si>
  <si>
    <t>0113</t>
  </si>
  <si>
    <t>Другие общегосударственные вопросы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</si>
  <si>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 учреждений, а также имущества государственных и муниципальных унитарных предприятий, в том числе казенных)</t>
  </si>
  <si>
    <t>НАЦИОНАЛЬНАЯ ЭКОНОМИКА</t>
  </si>
  <si>
    <t>0400</t>
  </si>
  <si>
    <t>0106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</si>
  <si>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</si>
  <si>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</si>
  <si>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1 14 06000 00 0000 430</t>
  </si>
  <si>
    <t>Прочие неналоговые доходы</t>
  </si>
  <si>
    <t>1 17 05000 00 0000 180</t>
  </si>
  <si>
    <t>Безвозмездные поступления от других бюджетов бюджетной системы Российской Федерации</t>
  </si>
  <si>
    <t>2 02 03015 00 0000 151</t>
  </si>
  <si>
    <t>х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</si>
  <si>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</si>
  <si>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 местных администраций 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</si>
  <si>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</si>
  <si>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</si>
  <si>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0409</t>
  </si>
  <si>
    <t>СОЦИАЛЬНАЯ ПОЛИТИКА</t>
  </si>
  <si>
    <t>1000</t>
  </si>
  <si>
    <t>1001</t>
  </si>
  <si>
    <t>Пенсионное обеспечение</t>
  </si>
  <si>
    <t>2 02 00000 00 0000 000</t>
  </si>
  <si>
    <t>Раздел, подраздел бюджетной классификации</t>
  </si>
  <si>
    <t>Субвенции бюджетам на осуществление первичного воинского учета на территориях, где отсутствуют военные комиссариаты</t>
  </si>
  <si>
    <t>% исполнения годового плана</t>
  </si>
  <si>
    <t>1 01 02010 01 0000 110</t>
  </si>
  <si>
    <t>1 01 02020 01 0000 110</t>
  </si>
  <si>
    <t>1 01 02030 01 0000 110</t>
  </si>
  <si>
    <t>1 08 04020 01 0000 110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</si>
  <si>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</si>
  <si>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</si>
  <si>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</si>
  <si>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</si>
  <si>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</si>
  <si>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</si>
  <si>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2 02 02000 00 0000 151</t>
  </si>
  <si>
    <t>2 02 02999 00 0000 151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</si>
  <si>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</si>
  <si>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</si>
  <si>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</si>
  <si>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</si>
  <si>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</si>
  <si>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</si>
  <si>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</si>
  <si>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</si>
  <si>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</si>
  <si>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</si>
  <si>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</si>
  <si>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</si>
  <si>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</si>
  <si>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0405</t>
  </si>
  <si>
    <t>Сельское хозяйство и рыболовство</t>
  </si>
  <si>
    <t xml:space="preserve">МУНИЦИПАЛЬНОГО ОБРАЗОВАНИЯ "ПРИМОРСКОЕ ГОРОДСКОЕ ПОСЕЛЕНИЕ" 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</si>
  <si>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</si>
  <si>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</si>
  <si>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</si>
  <si>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</si>
  <si>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</si>
  <si>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</si>
  <si>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</si>
  <si>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</si>
  <si>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1 06 06043 13 0000 110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</si>
  <si>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</si>
  <si>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Доходы от сдачи в аренду имущества, составляющего казну городских поселений (за исключением земельных участков)</t>
  </si>
  <si>
    <t>1 11 05075 13 0000 120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</si>
  <si>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</si>
  <si>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</si>
  <si>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</si>
  <si>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</si>
  <si>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разграничена, и которые расположены в границах городских поселений</t>
  </si>
  <si>
    <t>1 14 06013 13 0000 430</t>
  </si>
  <si>
    <t>Прочие неналоговые доходы бюджетов городских поселений</t>
  </si>
  <si>
    <t>1 17 05050 13 0000 180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</si>
  <si>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</si>
  <si>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на осуществление отдельного государственного полномочия Ленинградской области в сфере профилактики безнадзорности   правонарушений несовершеннолетних</t>
  </si>
  <si>
    <t>Иные межбюджетные трансферты</t>
  </si>
  <si>
    <t>2 02 04000 00 0000 151</t>
  </si>
  <si>
    <t xml:space="preserve">Прочие межбюджетные трансферты, передаваемые в бюджеты </t>
  </si>
  <si>
    <t>2 02 04999 00 0000 151</t>
  </si>
  <si>
    <t>Транспорт</t>
  </si>
  <si>
    <t>0408</t>
  </si>
  <si>
    <t>Другие вопросы в области национальной экономики</t>
  </si>
  <si>
    <t>0412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</si>
  <si>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</si>
  <si>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</si>
  <si>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</si>
  <si>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</si>
  <si>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</si>
  <si>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</si>
  <si>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Исполнено                              (тыс. руб.)</t>
  </si>
  <si>
    <t>План на год   (тыс. руб.)</t>
  </si>
  <si>
    <t>2 02 02999 13 0000 151</t>
  </si>
  <si>
    <t>План на год                           (тыс. руб.)</t>
  </si>
  <si>
    <t>1 14 02053 13 0000 410</t>
  </si>
  <si>
    <t xml:space="preserve">Субсидия на обеспечение выплат стимулирующего характера работникам муниципальных учреждений культуры </t>
  </si>
  <si>
    <t>Исполнено                                      (тыс. руб.)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</si>
  <si>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</si>
  <si>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</si>
  <si>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</si>
  <si>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</si>
  <si>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</si>
  <si>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0410</t>
  </si>
  <si>
    <t>Доходы от уплаты акцизов на дизельное топливо, зачисляемые в консолидированные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</si>
  <si>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поселений</t>
  </si>
  <si>
    <t>Прочие субсидии бюджетам городских поселений</t>
  </si>
  <si>
    <t>Связь и информатика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</si>
  <si>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</si>
  <si>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1 14 02000 00 0000 410</t>
  </si>
  <si>
    <t>Приложение 1</t>
  </si>
  <si>
    <t>к Пояснительной записке</t>
  </si>
  <si>
    <t>2 02 04999 13 0000 151</t>
  </si>
  <si>
    <t xml:space="preserve">ДАННЫЕ ОБ ИСПОЛНЕНИИ БЮДЖЕТА </t>
  </si>
  <si>
    <t xml:space="preserve">ЗА 2016 ГОД 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</si>
  <si>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</si>
  <si>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</si>
  <si>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</si>
  <si>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</si>
  <si>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</si>
  <si>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1 16 00000 00 0000 000</t>
  </si>
  <si>
    <t>1 16 30000 00 0000 140</t>
  </si>
  <si>
    <t xml:space="preserve"> 1 16 33050 13 0000 140 </t>
  </si>
  <si>
    <t xml:space="preserve"> 1 16 51000 02 0000 140</t>
  </si>
  <si>
    <t xml:space="preserve"> 1 16 51040 02 0000 140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</si>
  <si>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</si>
  <si>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2 02 02077 00 0000 151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</si>
  <si>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</si>
  <si>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 2 02 02077 13 0000 151</t>
  </si>
  <si>
    <t>Субсидии на оказание поддержки гражданам, пострадавшим в результате пожара муниципального жилищного фонда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</si>
  <si>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</si>
  <si>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</si>
  <si>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</si>
  <si>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2 02 02088 00 0000 151</t>
  </si>
  <si>
    <t>2 02 02088 13 0000 151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</si>
  <si>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</si>
  <si>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2 02 02088 13 0002 151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</si>
  <si>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</si>
  <si>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2 02 02089 00 0000 151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</si>
  <si>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</si>
  <si>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2 02 02089 13 0000 151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</si>
  <si>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</si>
  <si>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2 02 02089 13 0002 151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</si>
  <si>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</si>
  <si>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2 02 02216 00 0000 151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</si>
  <si>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</si>
  <si>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2 02 02216 13 0000 151</t>
  </si>
  <si>
    <t>Субсидии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</si>
  <si>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Субсидии 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</si>
  <si>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Субсидии на реализацию мероприятий, направленных на безаварийную работу объектов водоснабжения и водоотведения</t>
  </si>
  <si>
    <t>Прочие межбюджетные трансферты, передаваемые бюджетам городских поселений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</si>
</sst>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#,##0.0"/>
    <numFmt numFmtId="185" formatCode="0.0%"/>
    <numFmt numFmtId="186" formatCode="#,##0.000"/>
    <numFmt numFmtId="187" formatCode="[$-FC19]d\ mmmm\ yyyy\ &quot;г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4" fillId="24" borderId="0" xfId="0" applyFont="1" applyFill="1" applyAlignment="1">
      <alignment horizontal="right"/>
    </xf>
    <xf numFmtId="4" fontId="0" fillId="24" borderId="0" xfId="0" applyNumberFormat="1" applyFill="1" applyAlignment="1">
      <alignment horizontal="right"/>
    </xf>
    <xf numFmtId="0" fontId="0" fillId="24" borderId="0" xfId="0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84" fontId="6" fillId="0" borderId="10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 vertical="center"/>
    </xf>
    <xf numFmtId="184" fontId="5" fillId="24" borderId="10" xfId="0" applyNumberFormat="1" applyFont="1" applyFill="1" applyBorder="1" applyAlignment="1">
      <alignment horizontal="right" vertical="center"/>
    </xf>
    <xf numFmtId="184" fontId="4" fillId="0" borderId="10" xfId="0" applyNumberFormat="1" applyFont="1" applyBorder="1" applyAlignment="1">
      <alignment horizontal="right" vertical="center"/>
    </xf>
    <xf numFmtId="184" fontId="4" fillId="0" borderId="10" xfId="0" applyNumberFormat="1" applyFont="1" applyFill="1" applyBorder="1" applyAlignment="1">
      <alignment horizontal="right" vertical="center"/>
    </xf>
    <xf numFmtId="184" fontId="4" fillId="24" borderId="10" xfId="0" applyNumberFormat="1" applyFont="1" applyFill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184" fontId="6" fillId="24" borderId="10" xfId="0" applyNumberFormat="1" applyFont="1" applyFill="1" applyBorder="1" applyAlignment="1">
      <alignment horizontal="right" vertical="center"/>
    </xf>
    <xf numFmtId="184" fontId="6" fillId="0" borderId="10" xfId="0" applyNumberFormat="1" applyFont="1" applyFill="1" applyBorder="1" applyAlignment="1">
      <alignment horizontal="right" vertical="center" wrapText="1"/>
    </xf>
    <xf numFmtId="184" fontId="4" fillId="0" borderId="10" xfId="0" applyNumberFormat="1" applyFont="1" applyBorder="1" applyAlignment="1">
      <alignment vertical="center"/>
    </xf>
    <xf numFmtId="184" fontId="11" fillId="0" borderId="1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vertical="center"/>
    </xf>
    <xf numFmtId="184" fontId="7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2" fontId="5" fillId="0" borderId="11" xfId="0" applyNumberFormat="1" applyFont="1" applyBorder="1" applyAlignment="1">
      <alignment horizontal="left" vertical="center" wrapText="1"/>
    </xf>
    <xf numFmtId="2" fontId="5" fillId="0" borderId="12" xfId="0" applyNumberFormat="1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tabSelected="1" view="pageBreakPreview" zoomScaleSheetLayoutView="100" zoomScalePageLayoutView="75" workbookViewId="0" topLeftCell="A95">
      <selection activeCell="J106" sqref="J106"/>
    </sheetView>
  </sheetViews>
  <sheetFormatPr defaultColWidth="9.140625" defaultRowHeight="12.75"/>
  <cols>
    <col min="1" max="2" width="9.140625" style="36" customWidth="1"/>
    <col min="3" max="3" width="59.140625" style="36" customWidth="1"/>
    <col min="4" max="4" width="24.57421875" style="3" customWidth="1"/>
    <col min="5" max="5" width="13.57421875" style="20" customWidth="1"/>
    <col min="6" max="6" width="12.00390625" style="18" customWidth="1"/>
    <col min="7" max="7" width="10.28125" style="0" customWidth="1"/>
  </cols>
  <sheetData>
    <row r="1" spans="1:7" ht="15.75">
      <c r="A1" s="33"/>
      <c r="B1" s="33"/>
      <c r="C1" s="33"/>
      <c r="D1" s="12"/>
      <c r="E1" s="90" t="s">
        <v>171</v>
      </c>
      <c r="F1" s="90"/>
      <c r="G1" s="90"/>
    </row>
    <row r="2" spans="1:7" ht="15.75">
      <c r="A2" s="33"/>
      <c r="B2" s="33"/>
      <c r="C2" s="33"/>
      <c r="D2" s="12"/>
      <c r="E2" s="90" t="s">
        <v>172</v>
      </c>
      <c r="F2" s="90"/>
      <c r="G2" s="90"/>
    </row>
    <row r="3" spans="1:7" ht="12.75">
      <c r="A3" s="33"/>
      <c r="B3" s="33"/>
      <c r="C3" s="33"/>
      <c r="D3" s="12"/>
      <c r="E3" s="9"/>
      <c r="F3" s="16"/>
      <c r="G3" s="4"/>
    </row>
    <row r="4" spans="1:7" ht="14.25">
      <c r="A4" s="91" t="s">
        <v>174</v>
      </c>
      <c r="B4" s="91"/>
      <c r="C4" s="91"/>
      <c r="D4" s="91"/>
      <c r="E4" s="91"/>
      <c r="F4" s="91"/>
      <c r="G4" s="91"/>
    </row>
    <row r="5" spans="1:7" ht="14.25">
      <c r="A5" s="91" t="s">
        <v>115</v>
      </c>
      <c r="B5" s="91"/>
      <c r="C5" s="91"/>
      <c r="D5" s="91"/>
      <c r="E5" s="91"/>
      <c r="F5" s="91"/>
      <c r="G5" s="91"/>
    </row>
    <row r="6" spans="1:7" ht="14.25">
      <c r="A6" s="91" t="s">
        <v>40</v>
      </c>
      <c r="B6" s="91"/>
      <c r="C6" s="91"/>
      <c r="D6" s="91"/>
      <c r="E6" s="91"/>
      <c r="F6" s="91"/>
      <c r="G6" s="91"/>
    </row>
    <row r="7" spans="1:7" ht="14.25">
      <c r="A7" s="50" t="s">
        <v>175</v>
      </c>
      <c r="B7" s="50"/>
      <c r="C7" s="50"/>
      <c r="D7" s="50"/>
      <c r="E7" s="50"/>
      <c r="F7" s="50"/>
      <c r="G7" s="50"/>
    </row>
    <row r="8" spans="1:7" ht="24.75" customHeight="1">
      <c r="A8" s="80" t="s">
        <v>51</v>
      </c>
      <c r="B8" s="80"/>
      <c r="C8" s="80"/>
      <c r="D8" s="80"/>
      <c r="E8" s="80"/>
      <c r="F8" s="80"/>
      <c r="G8" s="80"/>
    </row>
    <row r="9" spans="1:7" ht="9.75" customHeight="1">
      <c r="A9" s="34"/>
      <c r="B9" s="34"/>
      <c r="C9" s="34"/>
      <c r="D9" s="6"/>
      <c r="E9" s="9"/>
      <c r="F9" s="9"/>
      <c r="G9" s="8"/>
    </row>
    <row r="10" spans="1:7" ht="12.75" customHeight="1">
      <c r="A10" s="75" t="s">
        <v>39</v>
      </c>
      <c r="B10" s="75"/>
      <c r="C10" s="75"/>
      <c r="D10" s="75" t="s">
        <v>26</v>
      </c>
      <c r="E10" s="75" t="s">
        <v>155</v>
      </c>
      <c r="F10" s="75" t="s">
        <v>152</v>
      </c>
      <c r="G10" s="75" t="s">
        <v>87</v>
      </c>
    </row>
    <row r="11" spans="1:7" ht="12.75">
      <c r="A11" s="75"/>
      <c r="B11" s="75"/>
      <c r="C11" s="75"/>
      <c r="D11" s="75"/>
      <c r="E11" s="75"/>
      <c r="F11" s="75"/>
      <c r="G11" s="75"/>
    </row>
    <row r="12" spans="1:7" ht="26.25" customHeight="1">
      <c r="A12" s="75"/>
      <c r="B12" s="75"/>
      <c r="C12" s="75"/>
      <c r="D12" s="76"/>
      <c r="E12" s="76"/>
      <c r="F12" s="76"/>
      <c r="G12" s="76"/>
    </row>
    <row r="13" spans="1:7" ht="15.75">
      <c r="A13" s="92" t="s">
        <v>27</v>
      </c>
      <c r="B13" s="92"/>
      <c r="C13" s="93"/>
      <c r="D13" s="29" t="s">
        <v>11</v>
      </c>
      <c r="E13" s="28">
        <f>E14+E37</f>
        <v>92396.9</v>
      </c>
      <c r="F13" s="28">
        <f>F14+F37</f>
        <v>111955.59999999999</v>
      </c>
      <c r="G13" s="40">
        <f>F13/E13*100</f>
        <v>121.16813442875247</v>
      </c>
    </row>
    <row r="14" spans="1:7" s="13" customFormat="1" ht="14.25">
      <c r="A14" s="71" t="s">
        <v>12</v>
      </c>
      <c r="B14" s="71"/>
      <c r="C14" s="72"/>
      <c r="D14" s="30"/>
      <c r="E14" s="21">
        <f>E15+E26+E28+E34+E20</f>
        <v>79729.59999999999</v>
      </c>
      <c r="F14" s="21">
        <f>F15+F26+F28+F34+F20</f>
        <v>94090.9</v>
      </c>
      <c r="G14" s="41">
        <f>F14/E14*100</f>
        <v>118.01250727458812</v>
      </c>
    </row>
    <row r="15" spans="1:7" s="13" customFormat="1" ht="15">
      <c r="A15" s="59" t="s">
        <v>18</v>
      </c>
      <c r="B15" s="59"/>
      <c r="C15" s="60"/>
      <c r="D15" s="31" t="s">
        <v>13</v>
      </c>
      <c r="E15" s="22">
        <f>E16</f>
        <v>40312.100000000006</v>
      </c>
      <c r="F15" s="23">
        <f>F16</f>
        <v>40794.2</v>
      </c>
      <c r="G15" s="42">
        <f aca="true" t="shared" si="0" ref="G15:G86">F15/E15*100</f>
        <v>101.19591884322571</v>
      </c>
    </row>
    <row r="16" spans="1:7" ht="12.75">
      <c r="A16" s="73" t="s">
        <v>21</v>
      </c>
      <c r="B16" s="73"/>
      <c r="C16" s="74"/>
      <c r="D16" s="32" t="s">
        <v>28</v>
      </c>
      <c r="E16" s="24">
        <f>SUM(E17:E19)</f>
        <v>40312.100000000006</v>
      </c>
      <c r="F16" s="24">
        <f>SUM(F17:F19)</f>
        <v>40794.2</v>
      </c>
      <c r="G16" s="39">
        <f t="shared" si="0"/>
        <v>101.19591884322571</v>
      </c>
    </row>
    <row r="17" spans="1:7" ht="40.5" customHeight="1">
      <c r="A17" s="57" t="s">
        <v>92</v>
      </c>
      <c r="B17" s="57"/>
      <c r="C17" s="58"/>
      <c r="D17" s="32" t="s">
        <v>88</v>
      </c>
      <c r="E17" s="25">
        <v>40110.5</v>
      </c>
      <c r="F17" s="26">
        <v>40687.7</v>
      </c>
      <c r="G17" s="39">
        <f t="shared" si="0"/>
        <v>101.43902469428203</v>
      </c>
    </row>
    <row r="18" spans="1:7" ht="65.25" customHeight="1">
      <c r="A18" s="57" t="s">
        <v>93</v>
      </c>
      <c r="B18" s="57"/>
      <c r="C18" s="58"/>
      <c r="D18" s="32" t="s">
        <v>89</v>
      </c>
      <c r="E18" s="25">
        <v>40.3</v>
      </c>
      <c r="F18" s="26">
        <v>51.9</v>
      </c>
      <c r="G18" s="39">
        <f t="shared" si="0"/>
        <v>128.78411910669976</v>
      </c>
    </row>
    <row r="19" spans="1:7" ht="27" customHeight="1">
      <c r="A19" s="57" t="s">
        <v>94</v>
      </c>
      <c r="B19" s="57"/>
      <c r="C19" s="58"/>
      <c r="D19" s="32" t="s">
        <v>90</v>
      </c>
      <c r="E19" s="25">
        <v>161.3</v>
      </c>
      <c r="F19" s="26">
        <v>54.6</v>
      </c>
      <c r="G19" s="39">
        <f t="shared" si="0"/>
        <v>33.84996900185989</v>
      </c>
    </row>
    <row r="20" spans="1:7" s="13" customFormat="1" ht="30" customHeight="1">
      <c r="A20" s="61" t="s">
        <v>102</v>
      </c>
      <c r="B20" s="61"/>
      <c r="C20" s="62"/>
      <c r="D20" s="32" t="s">
        <v>107</v>
      </c>
      <c r="E20" s="22">
        <f>E21</f>
        <v>4476.4</v>
      </c>
      <c r="F20" s="22">
        <f>F21</f>
        <v>5618.8</v>
      </c>
      <c r="G20" s="39">
        <f t="shared" si="0"/>
        <v>125.5205075507104</v>
      </c>
    </row>
    <row r="21" spans="1:7" ht="26.25" customHeight="1">
      <c r="A21" s="57" t="s">
        <v>103</v>
      </c>
      <c r="B21" s="57"/>
      <c r="C21" s="58"/>
      <c r="D21" s="32" t="s">
        <v>108</v>
      </c>
      <c r="E21" s="24">
        <f>SUM(E22:E25)</f>
        <v>4476.4</v>
      </c>
      <c r="F21" s="24">
        <f>SUM(F22:F25)</f>
        <v>5618.8</v>
      </c>
      <c r="G21" s="39">
        <f t="shared" si="0"/>
        <v>125.5205075507104</v>
      </c>
    </row>
    <row r="22" spans="1:7" ht="24.75" customHeight="1">
      <c r="A22" s="57" t="s">
        <v>165</v>
      </c>
      <c r="B22" s="57"/>
      <c r="C22" s="58"/>
      <c r="D22" s="32" t="s">
        <v>109</v>
      </c>
      <c r="E22" s="24">
        <v>1491.5</v>
      </c>
      <c r="F22" s="24">
        <v>1920.9</v>
      </c>
      <c r="G22" s="39">
        <f t="shared" si="0"/>
        <v>128.78980891719746</v>
      </c>
    </row>
    <row r="23" spans="1:7" ht="36.75" customHeight="1">
      <c r="A23" s="57" t="s">
        <v>104</v>
      </c>
      <c r="B23" s="57"/>
      <c r="C23" s="58"/>
      <c r="D23" s="32" t="s">
        <v>110</v>
      </c>
      <c r="E23" s="24">
        <v>18.1</v>
      </c>
      <c r="F23" s="24">
        <v>29.3</v>
      </c>
      <c r="G23" s="39">
        <f t="shared" si="0"/>
        <v>161.87845303867402</v>
      </c>
    </row>
    <row r="24" spans="1:7" ht="37.5" customHeight="1">
      <c r="A24" s="57" t="s">
        <v>105</v>
      </c>
      <c r="B24" s="57"/>
      <c r="C24" s="58"/>
      <c r="D24" s="32" t="s">
        <v>111</v>
      </c>
      <c r="E24" s="24">
        <v>2937.9</v>
      </c>
      <c r="F24" s="24">
        <v>3953.1</v>
      </c>
      <c r="G24" s="39">
        <f t="shared" si="0"/>
        <v>134.55529459818237</v>
      </c>
    </row>
    <row r="25" spans="1:7" ht="24" customHeight="1">
      <c r="A25" s="57" t="s">
        <v>106</v>
      </c>
      <c r="B25" s="57"/>
      <c r="C25" s="58"/>
      <c r="D25" s="32" t="s">
        <v>112</v>
      </c>
      <c r="E25" s="24">
        <v>28.9</v>
      </c>
      <c r="F25" s="24">
        <v>-284.5</v>
      </c>
      <c r="G25" s="39"/>
    </row>
    <row r="26" spans="1:7" ht="15.75" customHeight="1">
      <c r="A26" s="94" t="s">
        <v>116</v>
      </c>
      <c r="B26" s="95"/>
      <c r="C26" s="95"/>
      <c r="D26" s="31" t="s">
        <v>117</v>
      </c>
      <c r="E26" s="27">
        <f>E27</f>
        <v>490.1</v>
      </c>
      <c r="F26" s="27">
        <f>F27</f>
        <v>490.3</v>
      </c>
      <c r="G26" s="39">
        <f t="shared" si="0"/>
        <v>100.04080799836768</v>
      </c>
    </row>
    <row r="27" spans="1:7" ht="13.5" customHeight="1">
      <c r="A27" s="58" t="s">
        <v>118</v>
      </c>
      <c r="B27" s="96"/>
      <c r="C27" s="96"/>
      <c r="D27" s="32" t="s">
        <v>119</v>
      </c>
      <c r="E27" s="24">
        <v>490.1</v>
      </c>
      <c r="F27" s="24">
        <v>490.3</v>
      </c>
      <c r="G27" s="39">
        <f t="shared" si="0"/>
        <v>100.04080799836768</v>
      </c>
    </row>
    <row r="28" spans="1:7" s="13" customFormat="1" ht="15">
      <c r="A28" s="59" t="s">
        <v>14</v>
      </c>
      <c r="B28" s="59"/>
      <c r="C28" s="60"/>
      <c r="D28" s="31" t="s">
        <v>15</v>
      </c>
      <c r="E28" s="22">
        <f>E29+E31</f>
        <v>34399.7</v>
      </c>
      <c r="F28" s="23">
        <f>F29+F31</f>
        <v>47110.9</v>
      </c>
      <c r="G28" s="39">
        <f t="shared" si="0"/>
        <v>136.95148504202072</v>
      </c>
    </row>
    <row r="29" spans="1:7" ht="12.75">
      <c r="A29" s="73" t="s">
        <v>0</v>
      </c>
      <c r="B29" s="73"/>
      <c r="C29" s="74"/>
      <c r="D29" s="32" t="s">
        <v>29</v>
      </c>
      <c r="E29" s="24">
        <f>SUM(E30:E30)</f>
        <v>5496.8</v>
      </c>
      <c r="F29" s="24">
        <f>SUM(F30:F30)</f>
        <v>5564.6</v>
      </c>
      <c r="G29" s="39">
        <f t="shared" si="0"/>
        <v>101.23344491340416</v>
      </c>
    </row>
    <row r="30" spans="1:7" ht="27" customHeight="1">
      <c r="A30" s="57" t="s">
        <v>120</v>
      </c>
      <c r="B30" s="57"/>
      <c r="C30" s="58"/>
      <c r="D30" s="32" t="s">
        <v>121</v>
      </c>
      <c r="E30" s="24">
        <v>5496.8</v>
      </c>
      <c r="F30" s="24">
        <v>5564.6</v>
      </c>
      <c r="G30" s="39">
        <f t="shared" si="0"/>
        <v>101.23344491340416</v>
      </c>
    </row>
    <row r="31" spans="1:7" ht="13.5" customHeight="1">
      <c r="A31" s="73" t="s">
        <v>1</v>
      </c>
      <c r="B31" s="73"/>
      <c r="C31" s="74"/>
      <c r="D31" s="32" t="s">
        <v>30</v>
      </c>
      <c r="E31" s="24">
        <f>E32+E33</f>
        <v>28902.899999999998</v>
      </c>
      <c r="F31" s="24">
        <f>F32+F33</f>
        <v>41546.3</v>
      </c>
      <c r="G31" s="39">
        <f t="shared" si="0"/>
        <v>143.7443993509302</v>
      </c>
    </row>
    <row r="32" spans="1:7" ht="26.25" customHeight="1">
      <c r="A32" s="57" t="s">
        <v>166</v>
      </c>
      <c r="B32" s="57"/>
      <c r="C32" s="58"/>
      <c r="D32" s="32" t="s">
        <v>122</v>
      </c>
      <c r="E32" s="24">
        <v>19890.6</v>
      </c>
      <c r="F32" s="24">
        <v>31234.5</v>
      </c>
      <c r="G32" s="39">
        <f t="shared" si="0"/>
        <v>157.03146209767428</v>
      </c>
    </row>
    <row r="33" spans="1:7" ht="25.5" customHeight="1">
      <c r="A33" s="57" t="s">
        <v>123</v>
      </c>
      <c r="B33" s="57"/>
      <c r="C33" s="58"/>
      <c r="D33" s="32" t="s">
        <v>124</v>
      </c>
      <c r="E33" s="24">
        <v>9012.3</v>
      </c>
      <c r="F33" s="24">
        <v>10311.8</v>
      </c>
      <c r="G33" s="39">
        <f t="shared" si="0"/>
        <v>114.41918267256972</v>
      </c>
    </row>
    <row r="34" spans="1:7" s="13" customFormat="1" ht="15">
      <c r="A34" s="59" t="s">
        <v>32</v>
      </c>
      <c r="B34" s="59"/>
      <c r="C34" s="60"/>
      <c r="D34" s="31" t="s">
        <v>31</v>
      </c>
      <c r="E34" s="22">
        <f>E35</f>
        <v>51.3</v>
      </c>
      <c r="F34" s="22">
        <f>F35</f>
        <v>76.7</v>
      </c>
      <c r="G34" s="39">
        <f t="shared" si="0"/>
        <v>149.51267056530216</v>
      </c>
    </row>
    <row r="35" spans="1:7" ht="25.5" customHeight="1">
      <c r="A35" s="77" t="s">
        <v>67</v>
      </c>
      <c r="B35" s="77"/>
      <c r="C35" s="54"/>
      <c r="D35" s="32" t="s">
        <v>68</v>
      </c>
      <c r="E35" s="24">
        <f>E36</f>
        <v>51.3</v>
      </c>
      <c r="F35" s="24">
        <f>F36</f>
        <v>76.7</v>
      </c>
      <c r="G35" s="39">
        <f t="shared" si="0"/>
        <v>149.51267056530216</v>
      </c>
    </row>
    <row r="36" spans="1:7" ht="39.75" customHeight="1">
      <c r="A36" s="77" t="s">
        <v>125</v>
      </c>
      <c r="B36" s="77"/>
      <c r="C36" s="54"/>
      <c r="D36" s="32" t="s">
        <v>91</v>
      </c>
      <c r="E36" s="24">
        <v>51.3</v>
      </c>
      <c r="F36" s="24">
        <v>76.7</v>
      </c>
      <c r="G36" s="39">
        <f t="shared" si="0"/>
        <v>149.51267056530216</v>
      </c>
    </row>
    <row r="37" spans="1:7" s="13" customFormat="1" ht="14.25">
      <c r="A37" s="71" t="s">
        <v>16</v>
      </c>
      <c r="B37" s="71"/>
      <c r="C37" s="72"/>
      <c r="D37" s="30"/>
      <c r="E37" s="21">
        <f>E38+E47+E42+E52</f>
        <v>12667.3</v>
      </c>
      <c r="F37" s="21">
        <f>F38+F47+F42+F52</f>
        <v>17864.7</v>
      </c>
      <c r="G37" s="43">
        <f t="shared" si="0"/>
        <v>141.03005376046988</v>
      </c>
    </row>
    <row r="38" spans="1:7" s="13" customFormat="1" ht="30" customHeight="1">
      <c r="A38" s="61" t="s">
        <v>33</v>
      </c>
      <c r="B38" s="61"/>
      <c r="C38" s="62"/>
      <c r="D38" s="31" t="s">
        <v>17</v>
      </c>
      <c r="E38" s="22">
        <f>SUM(E39)</f>
        <v>9654</v>
      </c>
      <c r="F38" s="22">
        <f>SUM(F39)</f>
        <v>13128.8</v>
      </c>
      <c r="G38" s="39">
        <f t="shared" si="0"/>
        <v>135.99337062357571</v>
      </c>
    </row>
    <row r="39" spans="1:7" ht="52.5" customHeight="1">
      <c r="A39" s="69" t="s">
        <v>63</v>
      </c>
      <c r="B39" s="69"/>
      <c r="C39" s="70"/>
      <c r="D39" s="32" t="s">
        <v>34</v>
      </c>
      <c r="E39" s="24">
        <f>E40+E41</f>
        <v>9654</v>
      </c>
      <c r="F39" s="24">
        <f>F40+F41</f>
        <v>13128.8</v>
      </c>
      <c r="G39" s="39">
        <f t="shared" si="0"/>
        <v>135.99337062357571</v>
      </c>
    </row>
    <row r="40" spans="1:7" ht="52.5" customHeight="1">
      <c r="A40" s="69" t="s">
        <v>128</v>
      </c>
      <c r="B40" s="69"/>
      <c r="C40" s="70"/>
      <c r="D40" s="32" t="s">
        <v>129</v>
      </c>
      <c r="E40" s="24">
        <v>6526.5</v>
      </c>
      <c r="F40" s="24">
        <v>9749.5</v>
      </c>
      <c r="G40" s="39">
        <f t="shared" si="0"/>
        <v>149.3832835363518</v>
      </c>
    </row>
    <row r="41" spans="1:7" ht="27" customHeight="1">
      <c r="A41" s="54" t="s">
        <v>126</v>
      </c>
      <c r="B41" s="55"/>
      <c r="C41" s="55"/>
      <c r="D41" s="32" t="s">
        <v>127</v>
      </c>
      <c r="E41" s="24">
        <v>3127.5</v>
      </c>
      <c r="F41" s="24">
        <v>3379.3</v>
      </c>
      <c r="G41" s="39">
        <f t="shared" si="0"/>
        <v>108.05115907274181</v>
      </c>
    </row>
    <row r="42" spans="1:7" s="13" customFormat="1" ht="30.75" customHeight="1">
      <c r="A42" s="61" t="s">
        <v>35</v>
      </c>
      <c r="B42" s="61"/>
      <c r="C42" s="62"/>
      <c r="D42" s="31" t="s">
        <v>59</v>
      </c>
      <c r="E42" s="22">
        <f>E43+E45</f>
        <v>2796.5</v>
      </c>
      <c r="F42" s="23">
        <f>F43+F45</f>
        <v>4437.2</v>
      </c>
      <c r="G42" s="39">
        <f t="shared" si="0"/>
        <v>158.66976577865188</v>
      </c>
    </row>
    <row r="43" spans="1:7" ht="54" customHeight="1">
      <c r="A43" s="77" t="s">
        <v>169</v>
      </c>
      <c r="B43" s="77"/>
      <c r="C43" s="54"/>
      <c r="D43" s="32" t="s">
        <v>170</v>
      </c>
      <c r="E43" s="24">
        <f>E44</f>
        <v>555</v>
      </c>
      <c r="F43" s="24">
        <f>F44</f>
        <v>1073.1</v>
      </c>
      <c r="G43" s="39">
        <f t="shared" si="0"/>
        <v>193.35135135135133</v>
      </c>
    </row>
    <row r="44" spans="1:7" ht="27.75" customHeight="1">
      <c r="A44" s="77" t="s">
        <v>130</v>
      </c>
      <c r="B44" s="77"/>
      <c r="C44" s="54"/>
      <c r="D44" s="32" t="s">
        <v>156</v>
      </c>
      <c r="E44" s="24">
        <v>555</v>
      </c>
      <c r="F44" s="24">
        <v>1073.1</v>
      </c>
      <c r="G44" s="39">
        <f t="shared" si="0"/>
        <v>193.35135135135133</v>
      </c>
    </row>
    <row r="45" spans="1:7" ht="24.75" customHeight="1">
      <c r="A45" s="54" t="s">
        <v>131</v>
      </c>
      <c r="B45" s="55"/>
      <c r="C45" s="55"/>
      <c r="D45" s="32" t="s">
        <v>69</v>
      </c>
      <c r="E45" s="24">
        <f>E46</f>
        <v>2241.5</v>
      </c>
      <c r="F45" s="24">
        <f>F46</f>
        <v>3364.1</v>
      </c>
      <c r="G45" s="39">
        <f t="shared" si="0"/>
        <v>150.08253401739907</v>
      </c>
    </row>
    <row r="46" spans="1:7" ht="28.5" customHeight="1">
      <c r="A46" s="54" t="s">
        <v>132</v>
      </c>
      <c r="B46" s="55"/>
      <c r="C46" s="55"/>
      <c r="D46" s="32" t="s">
        <v>133</v>
      </c>
      <c r="E46" s="24">
        <v>2241.5</v>
      </c>
      <c r="F46" s="24">
        <v>3364.1</v>
      </c>
      <c r="G46" s="39">
        <f t="shared" si="0"/>
        <v>150.08253401739907</v>
      </c>
    </row>
    <row r="47" spans="1:7" ht="16.5" customHeight="1">
      <c r="A47" s="51" t="s">
        <v>176</v>
      </c>
      <c r="B47" s="52"/>
      <c r="C47" s="53"/>
      <c r="D47" s="47" t="s">
        <v>181</v>
      </c>
      <c r="E47" s="22">
        <f>E48+E50</f>
        <v>63.8</v>
      </c>
      <c r="F47" s="23">
        <f>F48+F50</f>
        <v>68</v>
      </c>
      <c r="G47" s="39">
        <f>F47/E47*100</f>
        <v>106.58307210031349</v>
      </c>
    </row>
    <row r="48" spans="1:7" ht="40.5" customHeight="1">
      <c r="A48" s="54" t="s">
        <v>177</v>
      </c>
      <c r="B48" s="55"/>
      <c r="C48" s="56"/>
      <c r="D48" s="48" t="s">
        <v>182</v>
      </c>
      <c r="E48" s="24">
        <f>E49</f>
        <v>41.8</v>
      </c>
      <c r="F48" s="24">
        <f>F49</f>
        <v>46</v>
      </c>
      <c r="G48" s="39">
        <f>F48/E48*100</f>
        <v>110.04784688995215</v>
      </c>
    </row>
    <row r="49" spans="1:7" ht="40.5" customHeight="1">
      <c r="A49" s="54" t="s">
        <v>178</v>
      </c>
      <c r="B49" s="55"/>
      <c r="C49" s="56"/>
      <c r="D49" s="48" t="s">
        <v>183</v>
      </c>
      <c r="E49" s="24">
        <v>41.8</v>
      </c>
      <c r="F49" s="24">
        <v>46</v>
      </c>
      <c r="G49" s="39">
        <f>F49/E49*100</f>
        <v>110.04784688995215</v>
      </c>
    </row>
    <row r="50" spans="1:7" ht="28.5" customHeight="1">
      <c r="A50" s="54" t="s">
        <v>179</v>
      </c>
      <c r="B50" s="55"/>
      <c r="C50" s="56"/>
      <c r="D50" s="48" t="s">
        <v>184</v>
      </c>
      <c r="E50" s="24">
        <f>E51</f>
        <v>22</v>
      </c>
      <c r="F50" s="24">
        <f>F51</f>
        <v>22</v>
      </c>
      <c r="G50" s="39">
        <f>F50/E50*100</f>
        <v>100</v>
      </c>
    </row>
    <row r="51" spans="1:7" ht="28.5" customHeight="1">
      <c r="A51" s="54" t="s">
        <v>180</v>
      </c>
      <c r="B51" s="55"/>
      <c r="C51" s="56"/>
      <c r="D51" s="48" t="s">
        <v>185</v>
      </c>
      <c r="E51" s="24">
        <v>22</v>
      </c>
      <c r="F51" s="24">
        <v>22</v>
      </c>
      <c r="G51" s="39">
        <f>F51/E51*100</f>
        <v>100</v>
      </c>
    </row>
    <row r="52" spans="1:7" s="13" customFormat="1" ht="14.25" customHeight="1">
      <c r="A52" s="61" t="s">
        <v>54</v>
      </c>
      <c r="B52" s="61"/>
      <c r="C52" s="62"/>
      <c r="D52" s="31" t="s">
        <v>55</v>
      </c>
      <c r="E52" s="22">
        <f>E53</f>
        <v>153</v>
      </c>
      <c r="F52" s="23">
        <f>F53</f>
        <v>230.7</v>
      </c>
      <c r="G52" s="39">
        <f t="shared" si="0"/>
        <v>150.7843137254902</v>
      </c>
    </row>
    <row r="53" spans="1:7" ht="14.25" customHeight="1">
      <c r="A53" s="68" t="s">
        <v>70</v>
      </c>
      <c r="B53" s="68"/>
      <c r="C53" s="63"/>
      <c r="D53" s="32" t="s">
        <v>71</v>
      </c>
      <c r="E53" s="24">
        <f>E54</f>
        <v>153</v>
      </c>
      <c r="F53" s="24">
        <f>F54</f>
        <v>230.7</v>
      </c>
      <c r="G53" s="39">
        <f t="shared" si="0"/>
        <v>150.7843137254902</v>
      </c>
    </row>
    <row r="54" spans="1:7" ht="15.75" customHeight="1">
      <c r="A54" s="68" t="s">
        <v>134</v>
      </c>
      <c r="B54" s="68"/>
      <c r="C54" s="63"/>
      <c r="D54" s="32" t="s">
        <v>135</v>
      </c>
      <c r="E54" s="24">
        <v>153</v>
      </c>
      <c r="F54" s="24">
        <v>230.7</v>
      </c>
      <c r="G54" s="39">
        <f t="shared" si="0"/>
        <v>150.7843137254902</v>
      </c>
    </row>
    <row r="55" spans="1:7" ht="14.25">
      <c r="A55" s="71" t="s">
        <v>19</v>
      </c>
      <c r="B55" s="71"/>
      <c r="C55" s="72"/>
      <c r="D55" s="30" t="s">
        <v>20</v>
      </c>
      <c r="E55" s="21">
        <f>SUM(E56)</f>
        <v>42238.200000000004</v>
      </c>
      <c r="F55" s="21">
        <f>SUM(F56)</f>
        <v>35030.5</v>
      </c>
      <c r="G55" s="43">
        <f t="shared" si="0"/>
        <v>82.9355891112784</v>
      </c>
    </row>
    <row r="56" spans="1:8" s="14" customFormat="1" ht="29.25" customHeight="1">
      <c r="A56" s="78" t="s">
        <v>72</v>
      </c>
      <c r="B56" s="78"/>
      <c r="C56" s="79"/>
      <c r="D56" s="30" t="s">
        <v>84</v>
      </c>
      <c r="E56" s="21">
        <f>E57+E77+E84</f>
        <v>42238.200000000004</v>
      </c>
      <c r="F56" s="21">
        <f>F57+F77+F84</f>
        <v>35030.5</v>
      </c>
      <c r="G56" s="43">
        <f t="shared" si="0"/>
        <v>82.9355891112784</v>
      </c>
      <c r="H56" s="1"/>
    </row>
    <row r="57" spans="1:7" s="10" customFormat="1" ht="28.5" customHeight="1">
      <c r="A57" s="66" t="s">
        <v>96</v>
      </c>
      <c r="B57" s="66"/>
      <c r="C57" s="67"/>
      <c r="D57" s="30" t="s">
        <v>98</v>
      </c>
      <c r="E57" s="21">
        <f>E58+E62+E65+E68+E70</f>
        <v>41033.9</v>
      </c>
      <c r="F57" s="21">
        <f>F58+F62+F65+F68+F70</f>
        <v>33826.2</v>
      </c>
      <c r="G57" s="43">
        <f t="shared" si="0"/>
        <v>82.43476735089766</v>
      </c>
    </row>
    <row r="58" spans="1:7" s="10" customFormat="1" ht="28.5" customHeight="1">
      <c r="A58" s="63" t="s">
        <v>186</v>
      </c>
      <c r="B58" s="64"/>
      <c r="C58" s="65"/>
      <c r="D58" s="32" t="s">
        <v>187</v>
      </c>
      <c r="E58" s="25">
        <f>E59</f>
        <v>3401.7</v>
      </c>
      <c r="F58" s="25">
        <f>F59</f>
        <v>2052.5</v>
      </c>
      <c r="G58" s="39">
        <f t="shared" si="0"/>
        <v>60.337478319663695</v>
      </c>
    </row>
    <row r="59" spans="1:7" s="10" customFormat="1" ht="27.75" customHeight="1">
      <c r="A59" s="63" t="s">
        <v>188</v>
      </c>
      <c r="B59" s="64"/>
      <c r="C59" s="65"/>
      <c r="D59" s="49" t="s">
        <v>189</v>
      </c>
      <c r="E59" s="25">
        <v>3401.7</v>
      </c>
      <c r="F59" s="25">
        <v>2052.5</v>
      </c>
      <c r="G59" s="39">
        <f t="shared" si="0"/>
        <v>60.337478319663695</v>
      </c>
    </row>
    <row r="60" spans="1:7" s="10" customFormat="1" ht="28.5" customHeight="1" hidden="1">
      <c r="A60" s="63" t="s">
        <v>190</v>
      </c>
      <c r="B60" s="64"/>
      <c r="C60" s="65"/>
      <c r="D60" s="49"/>
      <c r="E60" s="25">
        <v>2062.8</v>
      </c>
      <c r="F60" s="25"/>
      <c r="G60" s="39">
        <f t="shared" si="0"/>
        <v>0</v>
      </c>
    </row>
    <row r="61" spans="1:7" s="10" customFormat="1" ht="43.5" customHeight="1" hidden="1">
      <c r="A61" s="63" t="s">
        <v>191</v>
      </c>
      <c r="B61" s="64"/>
      <c r="C61" s="65"/>
      <c r="D61" s="49"/>
      <c r="E61" s="25">
        <v>1339</v>
      </c>
      <c r="F61" s="25"/>
      <c r="G61" s="39">
        <f t="shared" si="0"/>
        <v>0</v>
      </c>
    </row>
    <row r="62" spans="1:7" s="10" customFormat="1" ht="69" customHeight="1">
      <c r="A62" s="63" t="s">
        <v>192</v>
      </c>
      <c r="B62" s="64"/>
      <c r="C62" s="65"/>
      <c r="D62" s="49" t="s">
        <v>194</v>
      </c>
      <c r="E62" s="25">
        <f>E63</f>
        <v>8537</v>
      </c>
      <c r="F62" s="25">
        <f>F63</f>
        <v>2861.7</v>
      </c>
      <c r="G62" s="39">
        <f t="shared" si="0"/>
        <v>33.521143258756005</v>
      </c>
    </row>
    <row r="63" spans="1:7" s="10" customFormat="1" ht="66" customHeight="1">
      <c r="A63" s="63" t="s">
        <v>193</v>
      </c>
      <c r="B63" s="64"/>
      <c r="C63" s="65"/>
      <c r="D63" s="49" t="s">
        <v>195</v>
      </c>
      <c r="E63" s="25">
        <f>E64</f>
        <v>8537</v>
      </c>
      <c r="F63" s="25">
        <v>2861.7</v>
      </c>
      <c r="G63" s="39">
        <f t="shared" si="0"/>
        <v>33.521143258756005</v>
      </c>
    </row>
    <row r="64" spans="1:7" s="10" customFormat="1" ht="43.5" customHeight="1" hidden="1">
      <c r="A64" s="63" t="s">
        <v>196</v>
      </c>
      <c r="B64" s="64"/>
      <c r="C64" s="65"/>
      <c r="D64" s="49" t="s">
        <v>197</v>
      </c>
      <c r="E64" s="25">
        <v>8537</v>
      </c>
      <c r="F64" s="25"/>
      <c r="G64" s="39">
        <f t="shared" si="0"/>
        <v>0</v>
      </c>
    </row>
    <row r="65" spans="1:7" s="10" customFormat="1" ht="53.25" customHeight="1">
      <c r="A65" s="63" t="s">
        <v>198</v>
      </c>
      <c r="B65" s="64"/>
      <c r="C65" s="65"/>
      <c r="D65" s="49" t="s">
        <v>199</v>
      </c>
      <c r="E65" s="25">
        <f>E66</f>
        <v>10921.9</v>
      </c>
      <c r="F65" s="25">
        <f>F66</f>
        <v>10921.9</v>
      </c>
      <c r="G65" s="39">
        <f t="shared" si="0"/>
        <v>100</v>
      </c>
    </row>
    <row r="66" spans="1:7" s="10" customFormat="1" ht="43.5" customHeight="1">
      <c r="A66" s="63" t="s">
        <v>200</v>
      </c>
      <c r="B66" s="64"/>
      <c r="C66" s="65"/>
      <c r="D66" s="49" t="s">
        <v>201</v>
      </c>
      <c r="E66" s="25">
        <f>E67</f>
        <v>10921.9</v>
      </c>
      <c r="F66" s="25">
        <v>10921.9</v>
      </c>
      <c r="G66" s="39">
        <f t="shared" si="0"/>
        <v>100</v>
      </c>
    </row>
    <row r="67" spans="1:7" s="10" customFormat="1" ht="30" customHeight="1" hidden="1">
      <c r="A67" s="63" t="s">
        <v>202</v>
      </c>
      <c r="B67" s="64"/>
      <c r="C67" s="65"/>
      <c r="D67" s="49" t="s">
        <v>203</v>
      </c>
      <c r="E67" s="25">
        <v>10921.9</v>
      </c>
      <c r="F67" s="25"/>
      <c r="G67" s="39">
        <f t="shared" si="0"/>
        <v>0</v>
      </c>
    </row>
    <row r="68" spans="1:7" s="10" customFormat="1" ht="54.75" customHeight="1">
      <c r="A68" s="63" t="s">
        <v>204</v>
      </c>
      <c r="B68" s="64"/>
      <c r="C68" s="65"/>
      <c r="D68" s="49" t="s">
        <v>205</v>
      </c>
      <c r="E68" s="25">
        <f>E69</f>
        <v>2927.5</v>
      </c>
      <c r="F68" s="25">
        <f>F69</f>
        <v>2927.5</v>
      </c>
      <c r="G68" s="39">
        <f t="shared" si="0"/>
        <v>100</v>
      </c>
    </row>
    <row r="69" spans="1:7" s="10" customFormat="1" ht="54" customHeight="1">
      <c r="A69" s="63" t="s">
        <v>206</v>
      </c>
      <c r="B69" s="64"/>
      <c r="C69" s="65"/>
      <c r="D69" s="49" t="s">
        <v>207</v>
      </c>
      <c r="E69" s="25">
        <v>2927.5</v>
      </c>
      <c r="F69" s="25">
        <v>2927.5</v>
      </c>
      <c r="G69" s="39">
        <f t="shared" si="0"/>
        <v>100</v>
      </c>
    </row>
    <row r="70" spans="1:7" s="10" customFormat="1" ht="15" customHeight="1">
      <c r="A70" s="87" t="s">
        <v>97</v>
      </c>
      <c r="B70" s="87"/>
      <c r="C70" s="88"/>
      <c r="D70" s="32" t="s">
        <v>99</v>
      </c>
      <c r="E70" s="25">
        <f>E71</f>
        <v>15245.800000000001</v>
      </c>
      <c r="F70" s="25">
        <f>F71</f>
        <v>15062.6</v>
      </c>
      <c r="G70" s="39">
        <f t="shared" si="0"/>
        <v>98.79835758044838</v>
      </c>
    </row>
    <row r="71" spans="1:7" s="10" customFormat="1" ht="12.75">
      <c r="A71" s="87" t="s">
        <v>167</v>
      </c>
      <c r="B71" s="87"/>
      <c r="C71" s="88"/>
      <c r="D71" s="32" t="s">
        <v>154</v>
      </c>
      <c r="E71" s="25">
        <f>SUM(E72:E76)</f>
        <v>15245.800000000001</v>
      </c>
      <c r="F71" s="25">
        <f>SUM(F72:F76)</f>
        <v>15062.6</v>
      </c>
      <c r="G71" s="39">
        <f t="shared" si="0"/>
        <v>98.79835758044838</v>
      </c>
    </row>
    <row r="72" spans="1:7" s="10" customFormat="1" ht="42.75" customHeight="1">
      <c r="A72" s="63" t="s">
        <v>208</v>
      </c>
      <c r="B72" s="64"/>
      <c r="C72" s="64"/>
      <c r="D72" s="32"/>
      <c r="E72" s="25">
        <v>1437</v>
      </c>
      <c r="F72" s="25">
        <v>1437</v>
      </c>
      <c r="G72" s="39">
        <f t="shared" si="0"/>
        <v>100</v>
      </c>
    </row>
    <row r="73" spans="1:7" s="10" customFormat="1" ht="41.25" customHeight="1">
      <c r="A73" s="63" t="s">
        <v>209</v>
      </c>
      <c r="B73" s="64"/>
      <c r="C73" s="65"/>
      <c r="D73" s="32"/>
      <c r="E73" s="25">
        <v>1141.6</v>
      </c>
      <c r="F73" s="25">
        <v>1141.6</v>
      </c>
      <c r="G73" s="39">
        <f t="shared" si="0"/>
        <v>100</v>
      </c>
    </row>
    <row r="74" spans="1:7" s="10" customFormat="1" ht="24" customHeight="1">
      <c r="A74" s="63" t="s">
        <v>157</v>
      </c>
      <c r="B74" s="64"/>
      <c r="C74" s="64"/>
      <c r="D74" s="32"/>
      <c r="E74" s="25">
        <v>1570</v>
      </c>
      <c r="F74" s="25">
        <v>1570</v>
      </c>
      <c r="G74" s="39">
        <f t="shared" si="0"/>
        <v>100</v>
      </c>
    </row>
    <row r="75" spans="1:7" s="10" customFormat="1" ht="28.5" customHeight="1">
      <c r="A75" s="63" t="s">
        <v>159</v>
      </c>
      <c r="B75" s="64"/>
      <c r="C75" s="64"/>
      <c r="D75" s="32"/>
      <c r="E75" s="25">
        <v>1587</v>
      </c>
      <c r="F75" s="25">
        <v>1411</v>
      </c>
      <c r="G75" s="39">
        <f t="shared" si="0"/>
        <v>88.90989287964713</v>
      </c>
    </row>
    <row r="76" spans="1:7" s="10" customFormat="1" ht="25.5" customHeight="1">
      <c r="A76" s="85" t="s">
        <v>210</v>
      </c>
      <c r="B76" s="86"/>
      <c r="C76" s="86"/>
      <c r="D76" s="32"/>
      <c r="E76" s="25">
        <v>9510.2</v>
      </c>
      <c r="F76" s="25">
        <v>9503</v>
      </c>
      <c r="G76" s="43">
        <f t="shared" si="0"/>
        <v>99.92429181300076</v>
      </c>
    </row>
    <row r="77" spans="1:7" s="10" customFormat="1" ht="27.75" customHeight="1">
      <c r="A77" s="66" t="s">
        <v>37</v>
      </c>
      <c r="B77" s="66"/>
      <c r="C77" s="67"/>
      <c r="D77" s="30" t="s">
        <v>36</v>
      </c>
      <c r="E77" s="21">
        <f>E78+E80</f>
        <v>1144.3</v>
      </c>
      <c r="F77" s="21">
        <f>F78+F80</f>
        <v>1144.3</v>
      </c>
      <c r="G77" s="43">
        <f t="shared" si="0"/>
        <v>100</v>
      </c>
    </row>
    <row r="78" spans="1:7" s="10" customFormat="1" ht="25.5" customHeight="1">
      <c r="A78" s="83" t="s">
        <v>86</v>
      </c>
      <c r="B78" s="83"/>
      <c r="C78" s="84"/>
      <c r="D78" s="32" t="s">
        <v>73</v>
      </c>
      <c r="E78" s="25">
        <f>E79</f>
        <v>555.8</v>
      </c>
      <c r="F78" s="26">
        <f>F79</f>
        <v>555.8</v>
      </c>
      <c r="G78" s="39">
        <f t="shared" si="0"/>
        <v>100</v>
      </c>
    </row>
    <row r="79" spans="1:7" s="10" customFormat="1" ht="23.25" customHeight="1">
      <c r="A79" s="83" t="s">
        <v>161</v>
      </c>
      <c r="B79" s="83"/>
      <c r="C79" s="84"/>
      <c r="D79" s="32" t="s">
        <v>160</v>
      </c>
      <c r="E79" s="25">
        <v>555.8</v>
      </c>
      <c r="F79" s="25">
        <v>555.8</v>
      </c>
      <c r="G79" s="39">
        <f t="shared" si="0"/>
        <v>100</v>
      </c>
    </row>
    <row r="80" spans="1:7" s="10" customFormat="1" ht="23.25" customHeight="1">
      <c r="A80" s="85" t="s">
        <v>100</v>
      </c>
      <c r="B80" s="86"/>
      <c r="C80" s="86"/>
      <c r="D80" s="32" t="s">
        <v>101</v>
      </c>
      <c r="E80" s="25">
        <f>E81</f>
        <v>588.5</v>
      </c>
      <c r="F80" s="25">
        <f>F81</f>
        <v>588.5</v>
      </c>
      <c r="G80" s="39">
        <f t="shared" si="0"/>
        <v>100</v>
      </c>
    </row>
    <row r="81" spans="1:7" s="10" customFormat="1" ht="23.25" customHeight="1">
      <c r="A81" s="85" t="s">
        <v>163</v>
      </c>
      <c r="B81" s="86"/>
      <c r="C81" s="86"/>
      <c r="D81" s="32" t="s">
        <v>162</v>
      </c>
      <c r="E81" s="25">
        <f>E82+E83</f>
        <v>588.5</v>
      </c>
      <c r="F81" s="25">
        <f>F82+F83</f>
        <v>588.5</v>
      </c>
      <c r="G81" s="39">
        <f t="shared" si="0"/>
        <v>100</v>
      </c>
    </row>
    <row r="82" spans="1:7" s="10" customFormat="1" ht="23.25" customHeight="1">
      <c r="A82" s="85" t="s">
        <v>136</v>
      </c>
      <c r="B82" s="86"/>
      <c r="C82" s="86"/>
      <c r="D82" s="32"/>
      <c r="E82" s="25">
        <v>2</v>
      </c>
      <c r="F82" s="25">
        <v>2</v>
      </c>
      <c r="G82" s="39">
        <f t="shared" si="0"/>
        <v>100</v>
      </c>
    </row>
    <row r="83" spans="1:7" s="10" customFormat="1" ht="23.25" customHeight="1">
      <c r="A83" s="85" t="s">
        <v>137</v>
      </c>
      <c r="B83" s="86"/>
      <c r="C83" s="86"/>
      <c r="D83" s="32"/>
      <c r="E83" s="25">
        <v>586.5</v>
      </c>
      <c r="F83" s="25">
        <v>586.5</v>
      </c>
      <c r="G83" s="39">
        <f t="shared" si="0"/>
        <v>100</v>
      </c>
    </row>
    <row r="84" spans="1:7" s="11" customFormat="1" ht="16.5" customHeight="1">
      <c r="A84" s="78" t="s">
        <v>138</v>
      </c>
      <c r="B84" s="78"/>
      <c r="C84" s="79"/>
      <c r="D84" s="30" t="s">
        <v>139</v>
      </c>
      <c r="E84" s="21">
        <f>E85</f>
        <v>60</v>
      </c>
      <c r="F84" s="21">
        <f>F85</f>
        <v>60</v>
      </c>
      <c r="G84" s="43">
        <f t="shared" si="0"/>
        <v>100</v>
      </c>
    </row>
    <row r="85" spans="1:7" s="10" customFormat="1" ht="15" customHeight="1">
      <c r="A85" s="68" t="s">
        <v>140</v>
      </c>
      <c r="B85" s="68"/>
      <c r="C85" s="63"/>
      <c r="D85" s="32" t="s">
        <v>141</v>
      </c>
      <c r="E85" s="25">
        <f>E86</f>
        <v>60</v>
      </c>
      <c r="F85" s="26">
        <f>F86</f>
        <v>60</v>
      </c>
      <c r="G85" s="39">
        <f t="shared" si="0"/>
        <v>100</v>
      </c>
    </row>
    <row r="86" spans="1:7" s="10" customFormat="1" ht="16.5" customHeight="1">
      <c r="A86" s="68" t="s">
        <v>211</v>
      </c>
      <c r="B86" s="68"/>
      <c r="C86" s="63"/>
      <c r="D86" s="32" t="s">
        <v>173</v>
      </c>
      <c r="E86" s="25">
        <v>60</v>
      </c>
      <c r="F86" s="26">
        <v>60</v>
      </c>
      <c r="G86" s="39">
        <f t="shared" si="0"/>
        <v>100</v>
      </c>
    </row>
    <row r="87" spans="1:7" s="10" customFormat="1" ht="18.75" customHeight="1">
      <c r="A87" s="81" t="s">
        <v>38</v>
      </c>
      <c r="B87" s="81"/>
      <c r="C87" s="82"/>
      <c r="D87" s="29" t="s">
        <v>74</v>
      </c>
      <c r="E87" s="28">
        <f>E13+E55</f>
        <v>134635.1</v>
      </c>
      <c r="F87" s="28">
        <f>F13+F55</f>
        <v>146986.09999999998</v>
      </c>
      <c r="G87" s="40">
        <f>F87/E87*100</f>
        <v>109.17368501973108</v>
      </c>
    </row>
    <row r="88" spans="1:7" s="10" customFormat="1" ht="33" customHeight="1">
      <c r="A88" s="34"/>
      <c r="B88" s="34"/>
      <c r="C88" s="34"/>
      <c r="D88" s="6"/>
      <c r="E88" s="9"/>
      <c r="F88" s="9"/>
      <c r="G88" s="5"/>
    </row>
    <row r="89" spans="1:7" ht="18.75" customHeight="1">
      <c r="A89" s="80" t="s">
        <v>52</v>
      </c>
      <c r="B89" s="80"/>
      <c r="C89" s="80"/>
      <c r="D89" s="80"/>
      <c r="E89" s="80"/>
      <c r="F89" s="80"/>
      <c r="G89" s="80"/>
    </row>
    <row r="90" spans="1:7" ht="12.75">
      <c r="A90" s="35"/>
      <c r="B90" s="35"/>
      <c r="C90" s="35"/>
      <c r="D90" s="7"/>
      <c r="E90" s="15"/>
      <c r="F90" s="15"/>
      <c r="G90" s="7"/>
    </row>
    <row r="91" spans="1:6" ht="12.75">
      <c r="A91" s="34"/>
      <c r="B91" s="34"/>
      <c r="C91" s="34"/>
      <c r="D91" s="6"/>
      <c r="E91" s="9"/>
      <c r="F91" s="9"/>
    </row>
    <row r="92" spans="1:7" ht="12.75">
      <c r="A92" s="75" t="s">
        <v>39</v>
      </c>
      <c r="B92" s="75"/>
      <c r="C92" s="75"/>
      <c r="D92" s="75" t="s">
        <v>85</v>
      </c>
      <c r="E92" s="75" t="s">
        <v>153</v>
      </c>
      <c r="F92" s="75" t="s">
        <v>158</v>
      </c>
      <c r="G92" s="75" t="s">
        <v>87</v>
      </c>
    </row>
    <row r="93" spans="1:7" ht="12.75">
      <c r="A93" s="75"/>
      <c r="B93" s="75"/>
      <c r="C93" s="75"/>
      <c r="D93" s="75"/>
      <c r="E93" s="75"/>
      <c r="F93" s="75"/>
      <c r="G93" s="75"/>
    </row>
    <row r="94" spans="1:7" ht="12.75">
      <c r="A94" s="75"/>
      <c r="B94" s="75"/>
      <c r="C94" s="75"/>
      <c r="D94" s="76"/>
      <c r="E94" s="76"/>
      <c r="F94" s="76"/>
      <c r="G94" s="76"/>
    </row>
    <row r="95" spans="1:7" ht="20.25" customHeight="1">
      <c r="A95" s="71" t="s">
        <v>41</v>
      </c>
      <c r="B95" s="71"/>
      <c r="C95" s="71"/>
      <c r="D95" s="44" t="s">
        <v>2</v>
      </c>
      <c r="E95" s="38">
        <f>SUM(E96:E100)</f>
        <v>26651.100000000002</v>
      </c>
      <c r="F95" s="38">
        <f>SUM(F96:F100)</f>
        <v>21244</v>
      </c>
      <c r="G95" s="45">
        <f aca="true" t="shared" si="1" ref="G95:G123">F95/E95*100</f>
        <v>79.71153160657533</v>
      </c>
    </row>
    <row r="96" spans="1:7" ht="28.5" customHeight="1">
      <c r="A96" s="68" t="s">
        <v>75</v>
      </c>
      <c r="B96" s="68"/>
      <c r="C96" s="68"/>
      <c r="D96" s="46" t="s">
        <v>58</v>
      </c>
      <c r="E96" s="25">
        <v>919.7</v>
      </c>
      <c r="F96" s="25">
        <v>919.7</v>
      </c>
      <c r="G96" s="24">
        <f t="shared" si="1"/>
        <v>100</v>
      </c>
    </row>
    <row r="97" spans="1:7" ht="30" customHeight="1">
      <c r="A97" s="68" t="s">
        <v>76</v>
      </c>
      <c r="B97" s="68"/>
      <c r="C97" s="68"/>
      <c r="D97" s="46" t="s">
        <v>3</v>
      </c>
      <c r="E97" s="25">
        <v>18032.8</v>
      </c>
      <c r="F97" s="25">
        <v>16500.6</v>
      </c>
      <c r="G97" s="24">
        <f t="shared" si="1"/>
        <v>91.5032607249013</v>
      </c>
    </row>
    <row r="98" spans="1:7" ht="28.5" customHeight="1">
      <c r="A98" s="68" t="s">
        <v>95</v>
      </c>
      <c r="B98" s="68"/>
      <c r="C98" s="68"/>
      <c r="D98" s="46" t="s">
        <v>66</v>
      </c>
      <c r="E98" s="25">
        <v>209.2</v>
      </c>
      <c r="F98" s="25">
        <v>209.2</v>
      </c>
      <c r="G98" s="24">
        <f t="shared" si="1"/>
        <v>100</v>
      </c>
    </row>
    <row r="99" spans="1:7" ht="15.75" customHeight="1">
      <c r="A99" s="68" t="s">
        <v>42</v>
      </c>
      <c r="B99" s="68"/>
      <c r="C99" s="68"/>
      <c r="D99" s="46" t="s">
        <v>48</v>
      </c>
      <c r="E99" s="25">
        <v>1948.9</v>
      </c>
      <c r="F99" s="25">
        <v>0</v>
      </c>
      <c r="G99" s="24">
        <f t="shared" si="1"/>
        <v>0</v>
      </c>
    </row>
    <row r="100" spans="1:7" ht="17.25" customHeight="1">
      <c r="A100" s="77" t="s">
        <v>62</v>
      </c>
      <c r="B100" s="77"/>
      <c r="C100" s="77"/>
      <c r="D100" s="46" t="s">
        <v>61</v>
      </c>
      <c r="E100" s="25">
        <v>5540.5</v>
      </c>
      <c r="F100" s="25">
        <v>3614.5</v>
      </c>
      <c r="G100" s="24">
        <f t="shared" si="1"/>
        <v>65.23779442288603</v>
      </c>
    </row>
    <row r="101" spans="1:7" ht="20.25" customHeight="1">
      <c r="A101" s="66" t="s">
        <v>43</v>
      </c>
      <c r="B101" s="66"/>
      <c r="C101" s="66"/>
      <c r="D101" s="44" t="s">
        <v>4</v>
      </c>
      <c r="E101" s="21">
        <f>E102</f>
        <v>555.8</v>
      </c>
      <c r="F101" s="37">
        <f>F102</f>
        <v>555.8</v>
      </c>
      <c r="G101" s="45">
        <f t="shared" si="1"/>
        <v>100</v>
      </c>
    </row>
    <row r="102" spans="1:7" ht="15.75" customHeight="1">
      <c r="A102" s="68" t="s">
        <v>5</v>
      </c>
      <c r="B102" s="68"/>
      <c r="C102" s="68"/>
      <c r="D102" s="46" t="s">
        <v>49</v>
      </c>
      <c r="E102" s="25">
        <v>555.8</v>
      </c>
      <c r="F102" s="26">
        <v>555.8</v>
      </c>
      <c r="G102" s="24">
        <f t="shared" si="1"/>
        <v>100</v>
      </c>
    </row>
    <row r="103" spans="1:7" ht="32.25" customHeight="1">
      <c r="A103" s="78" t="s">
        <v>44</v>
      </c>
      <c r="B103" s="78"/>
      <c r="C103" s="78"/>
      <c r="D103" s="44" t="s">
        <v>22</v>
      </c>
      <c r="E103" s="21">
        <f>SUM(E104:E105)</f>
        <v>317.4</v>
      </c>
      <c r="F103" s="21">
        <f>SUM(F104:F105)</f>
        <v>262.3</v>
      </c>
      <c r="G103" s="45">
        <f t="shared" si="1"/>
        <v>82.64020163831128</v>
      </c>
    </row>
    <row r="104" spans="1:7" ht="31.5" customHeight="1">
      <c r="A104" s="68" t="s">
        <v>77</v>
      </c>
      <c r="B104" s="68"/>
      <c r="C104" s="68"/>
      <c r="D104" s="46" t="s">
        <v>53</v>
      </c>
      <c r="E104" s="25">
        <v>202.4</v>
      </c>
      <c r="F104" s="26">
        <v>182.3</v>
      </c>
      <c r="G104" s="24">
        <f t="shared" si="1"/>
        <v>90.06916996047431</v>
      </c>
    </row>
    <row r="105" spans="1:7" ht="12.75">
      <c r="A105" s="68" t="s">
        <v>45</v>
      </c>
      <c r="B105" s="68"/>
      <c r="C105" s="68"/>
      <c r="D105" s="46" t="s">
        <v>23</v>
      </c>
      <c r="E105" s="25">
        <v>115</v>
      </c>
      <c r="F105" s="26">
        <v>80</v>
      </c>
      <c r="G105" s="24">
        <f t="shared" si="1"/>
        <v>69.56521739130434</v>
      </c>
    </row>
    <row r="106" spans="1:7" ht="20.25" customHeight="1">
      <c r="A106" s="78" t="s">
        <v>64</v>
      </c>
      <c r="B106" s="78"/>
      <c r="C106" s="78"/>
      <c r="D106" s="44" t="s">
        <v>65</v>
      </c>
      <c r="E106" s="21">
        <f>SUM(E107:E111)</f>
        <v>14048.5</v>
      </c>
      <c r="F106" s="21">
        <f>SUM(F107:F111)</f>
        <v>12482.199999999999</v>
      </c>
      <c r="G106" s="45">
        <f t="shared" si="1"/>
        <v>88.8507669857992</v>
      </c>
    </row>
    <row r="107" spans="1:7" ht="15.75" customHeight="1">
      <c r="A107" s="68" t="s">
        <v>114</v>
      </c>
      <c r="B107" s="68"/>
      <c r="C107" s="68"/>
      <c r="D107" s="46" t="s">
        <v>113</v>
      </c>
      <c r="E107" s="25">
        <v>247.5</v>
      </c>
      <c r="F107" s="26">
        <v>247.5</v>
      </c>
      <c r="G107" s="24">
        <f t="shared" si="1"/>
        <v>100</v>
      </c>
    </row>
    <row r="108" spans="1:7" ht="15.75" customHeight="1">
      <c r="A108" s="63" t="s">
        <v>142</v>
      </c>
      <c r="B108" s="64"/>
      <c r="C108" s="65"/>
      <c r="D108" s="46" t="s">
        <v>143</v>
      </c>
      <c r="E108" s="25">
        <v>980</v>
      </c>
      <c r="F108" s="26">
        <v>980</v>
      </c>
      <c r="G108" s="24">
        <f t="shared" si="1"/>
        <v>100</v>
      </c>
    </row>
    <row r="109" spans="1:7" ht="15.75" customHeight="1">
      <c r="A109" s="68" t="s">
        <v>78</v>
      </c>
      <c r="B109" s="68"/>
      <c r="C109" s="68"/>
      <c r="D109" s="46" t="s">
        <v>79</v>
      </c>
      <c r="E109" s="25">
        <v>12696</v>
      </c>
      <c r="F109" s="25">
        <v>11184.8</v>
      </c>
      <c r="G109" s="24">
        <f t="shared" si="1"/>
        <v>88.09703843730307</v>
      </c>
    </row>
    <row r="110" spans="1:7" ht="16.5" customHeight="1">
      <c r="A110" s="68" t="s">
        <v>168</v>
      </c>
      <c r="B110" s="68"/>
      <c r="C110" s="68"/>
      <c r="D110" s="46" t="s">
        <v>164</v>
      </c>
      <c r="E110" s="25">
        <v>20</v>
      </c>
      <c r="F110" s="25">
        <v>0</v>
      </c>
      <c r="G110" s="24">
        <f t="shared" si="1"/>
        <v>0</v>
      </c>
    </row>
    <row r="111" spans="1:7" ht="15.75" customHeight="1">
      <c r="A111" s="63" t="s">
        <v>144</v>
      </c>
      <c r="B111" s="64"/>
      <c r="C111" s="65"/>
      <c r="D111" s="46" t="s">
        <v>145</v>
      </c>
      <c r="E111" s="25">
        <v>105</v>
      </c>
      <c r="F111" s="25">
        <v>69.9</v>
      </c>
      <c r="G111" s="24">
        <f t="shared" si="1"/>
        <v>66.57142857142858</v>
      </c>
    </row>
    <row r="112" spans="1:7" ht="20.25" customHeight="1">
      <c r="A112" s="78" t="s">
        <v>46</v>
      </c>
      <c r="B112" s="78"/>
      <c r="C112" s="78"/>
      <c r="D112" s="44" t="s">
        <v>6</v>
      </c>
      <c r="E112" s="21">
        <f>E113+E114+E115</f>
        <v>69868.29999999999</v>
      </c>
      <c r="F112" s="21">
        <f>F113+F114+F115</f>
        <v>30133.2</v>
      </c>
      <c r="G112" s="45">
        <f t="shared" si="1"/>
        <v>43.12857189884397</v>
      </c>
    </row>
    <row r="113" spans="1:7" ht="15.75" customHeight="1">
      <c r="A113" s="68" t="s">
        <v>24</v>
      </c>
      <c r="B113" s="68"/>
      <c r="C113" s="68"/>
      <c r="D113" s="46" t="s">
        <v>25</v>
      </c>
      <c r="E113" s="25">
        <v>33637.7</v>
      </c>
      <c r="F113" s="26">
        <v>6360.5</v>
      </c>
      <c r="G113" s="24">
        <f t="shared" si="1"/>
        <v>18.908843351358744</v>
      </c>
    </row>
    <row r="114" spans="1:7" ht="15.75" customHeight="1">
      <c r="A114" s="68" t="s">
        <v>56</v>
      </c>
      <c r="B114" s="68"/>
      <c r="C114" s="68"/>
      <c r="D114" s="46" t="s">
        <v>57</v>
      </c>
      <c r="E114" s="25">
        <v>18696.6</v>
      </c>
      <c r="F114" s="26">
        <v>7142.2</v>
      </c>
      <c r="G114" s="24">
        <f t="shared" si="1"/>
        <v>38.20052843832569</v>
      </c>
    </row>
    <row r="115" spans="1:7" ht="15.75" customHeight="1">
      <c r="A115" s="68" t="s">
        <v>47</v>
      </c>
      <c r="B115" s="68"/>
      <c r="C115" s="68"/>
      <c r="D115" s="46" t="s">
        <v>50</v>
      </c>
      <c r="E115" s="25">
        <v>17534</v>
      </c>
      <c r="F115" s="26">
        <v>16630.5</v>
      </c>
      <c r="G115" s="24">
        <f t="shared" si="1"/>
        <v>94.84715410060454</v>
      </c>
    </row>
    <row r="116" spans="1:7" ht="20.25" customHeight="1">
      <c r="A116" s="78" t="s">
        <v>60</v>
      </c>
      <c r="B116" s="78"/>
      <c r="C116" s="78"/>
      <c r="D116" s="44" t="s">
        <v>7</v>
      </c>
      <c r="E116" s="21">
        <f>E117</f>
        <v>33848.5</v>
      </c>
      <c r="F116" s="37">
        <f>F117</f>
        <v>33848.4</v>
      </c>
      <c r="G116" s="45">
        <f t="shared" si="1"/>
        <v>99.9997045659335</v>
      </c>
    </row>
    <row r="117" spans="1:7" ht="15.75" customHeight="1">
      <c r="A117" s="68" t="s">
        <v>8</v>
      </c>
      <c r="B117" s="68"/>
      <c r="C117" s="68"/>
      <c r="D117" s="46" t="s">
        <v>9</v>
      </c>
      <c r="E117" s="25">
        <v>33848.5</v>
      </c>
      <c r="F117" s="26">
        <v>33848.4</v>
      </c>
      <c r="G117" s="24">
        <f t="shared" si="1"/>
        <v>99.9997045659335</v>
      </c>
    </row>
    <row r="118" spans="1:7" ht="20.25" customHeight="1">
      <c r="A118" s="78" t="s">
        <v>80</v>
      </c>
      <c r="B118" s="78"/>
      <c r="C118" s="78"/>
      <c r="D118" s="44" t="s">
        <v>81</v>
      </c>
      <c r="E118" s="21">
        <f>E119+E120</f>
        <v>897.3</v>
      </c>
      <c r="F118" s="21">
        <f>F119+F120</f>
        <v>897.3</v>
      </c>
      <c r="G118" s="45">
        <f t="shared" si="1"/>
        <v>100</v>
      </c>
    </row>
    <row r="119" spans="1:7" ht="15.75" customHeight="1">
      <c r="A119" s="68" t="s">
        <v>83</v>
      </c>
      <c r="B119" s="68"/>
      <c r="C119" s="68"/>
      <c r="D119" s="46" t="s">
        <v>82</v>
      </c>
      <c r="E119" s="25">
        <v>862.3</v>
      </c>
      <c r="F119" s="26">
        <v>862.3</v>
      </c>
      <c r="G119" s="24">
        <f t="shared" si="1"/>
        <v>100</v>
      </c>
    </row>
    <row r="120" spans="1:7" ht="15.75" customHeight="1">
      <c r="A120" s="63" t="s">
        <v>146</v>
      </c>
      <c r="B120" s="64"/>
      <c r="C120" s="65"/>
      <c r="D120" s="46" t="s">
        <v>147</v>
      </c>
      <c r="E120" s="25">
        <v>35</v>
      </c>
      <c r="F120" s="26">
        <v>35</v>
      </c>
      <c r="G120" s="24">
        <f t="shared" si="1"/>
        <v>100</v>
      </c>
    </row>
    <row r="121" spans="1:7" s="11" customFormat="1" ht="20.25" customHeight="1">
      <c r="A121" s="78" t="s">
        <v>148</v>
      </c>
      <c r="B121" s="78"/>
      <c r="C121" s="78"/>
      <c r="D121" s="44" t="s">
        <v>149</v>
      </c>
      <c r="E121" s="21">
        <f>E122</f>
        <v>7885.5</v>
      </c>
      <c r="F121" s="37">
        <f>F122</f>
        <v>7885.5</v>
      </c>
      <c r="G121" s="45">
        <f t="shared" si="1"/>
        <v>100</v>
      </c>
    </row>
    <row r="122" spans="1:7" ht="15.75" customHeight="1">
      <c r="A122" s="63" t="s">
        <v>150</v>
      </c>
      <c r="B122" s="64"/>
      <c r="C122" s="65"/>
      <c r="D122" s="46" t="s">
        <v>151</v>
      </c>
      <c r="E122" s="25">
        <v>7885.5</v>
      </c>
      <c r="F122" s="26">
        <v>7885.5</v>
      </c>
      <c r="G122" s="24">
        <f t="shared" si="1"/>
        <v>100</v>
      </c>
    </row>
    <row r="123" spans="1:7" ht="20.25" customHeight="1">
      <c r="A123" s="71" t="s">
        <v>10</v>
      </c>
      <c r="B123" s="71"/>
      <c r="C123" s="71"/>
      <c r="D123" s="44" t="s">
        <v>74</v>
      </c>
      <c r="E123" s="21">
        <f>E95+E101+E103+E106+E112+E116+E118+E121</f>
        <v>154072.39999999997</v>
      </c>
      <c r="F123" s="21">
        <f>F95+F101+F103+F106+F112+F116+F118+F121</f>
        <v>107308.7</v>
      </c>
      <c r="G123" s="45">
        <f t="shared" si="1"/>
        <v>69.64823031250245</v>
      </c>
    </row>
    <row r="124" spans="1:7" ht="20.25" customHeight="1">
      <c r="A124" s="89"/>
      <c r="B124" s="89"/>
      <c r="C124" s="89"/>
      <c r="E124" s="19"/>
      <c r="F124" s="17"/>
      <c r="G124" s="2"/>
    </row>
    <row r="125" spans="1:7" ht="13.5" customHeight="1">
      <c r="A125" s="89"/>
      <c r="B125" s="89"/>
      <c r="C125" s="89"/>
      <c r="E125" s="19"/>
      <c r="F125" s="17"/>
      <c r="G125" s="2"/>
    </row>
    <row r="126" spans="1:8" ht="20.25" customHeight="1">
      <c r="A126" s="89"/>
      <c r="B126" s="89"/>
      <c r="C126" s="89"/>
      <c r="E126" s="19"/>
      <c r="F126" s="17"/>
      <c r="G126" s="2"/>
      <c r="H126" s="1"/>
    </row>
    <row r="127" spans="1:3" ht="12.75">
      <c r="A127" s="89"/>
      <c r="B127" s="89"/>
      <c r="C127" s="89"/>
    </row>
    <row r="128" spans="1:3" ht="12.75">
      <c r="A128" s="89"/>
      <c r="B128" s="89"/>
      <c r="C128" s="89"/>
    </row>
    <row r="129" spans="1:3" ht="12.75">
      <c r="A129" s="89"/>
      <c r="B129" s="89"/>
      <c r="C129" s="89"/>
    </row>
  </sheetData>
  <sheetProtection/>
  <mergeCells count="128">
    <mergeCell ref="A73:C73"/>
    <mergeCell ref="A64:C64"/>
    <mergeCell ref="A63:C63"/>
    <mergeCell ref="A65:C65"/>
    <mergeCell ref="A66:C66"/>
    <mergeCell ref="A67:C67"/>
    <mergeCell ref="A68:C68"/>
    <mergeCell ref="A69:C69"/>
    <mergeCell ref="A71:C71"/>
    <mergeCell ref="A6:G6"/>
    <mergeCell ref="A13:C13"/>
    <mergeCell ref="A61:C61"/>
    <mergeCell ref="A62:C62"/>
    <mergeCell ref="A31:C31"/>
    <mergeCell ref="A26:C26"/>
    <mergeCell ref="A27:C27"/>
    <mergeCell ref="A14:C14"/>
    <mergeCell ref="A15:C15"/>
    <mergeCell ref="A16:C16"/>
    <mergeCell ref="E1:G1"/>
    <mergeCell ref="E2:G2"/>
    <mergeCell ref="A10:C12"/>
    <mergeCell ref="E10:E12"/>
    <mergeCell ref="G10:G12"/>
    <mergeCell ref="A4:G4"/>
    <mergeCell ref="A5:G5"/>
    <mergeCell ref="D10:D12"/>
    <mergeCell ref="A8:G8"/>
    <mergeCell ref="F10:F12"/>
    <mergeCell ref="A25:C25"/>
    <mergeCell ref="A128:C128"/>
    <mergeCell ref="A126:C126"/>
    <mergeCell ref="A102:C102"/>
    <mergeCell ref="A114:C114"/>
    <mergeCell ref="A120:C120"/>
    <mergeCell ref="A118:C118"/>
    <mergeCell ref="A116:C116"/>
    <mergeCell ref="A119:C119"/>
    <mergeCell ref="A115:C115"/>
    <mergeCell ref="A75:C75"/>
    <mergeCell ref="A76:C76"/>
    <mergeCell ref="A78:C78"/>
    <mergeCell ref="A85:C85"/>
    <mergeCell ref="A81:C81"/>
    <mergeCell ref="A80:C80"/>
    <mergeCell ref="A96:C96"/>
    <mergeCell ref="A100:C100"/>
    <mergeCell ref="A105:C105"/>
    <mergeCell ref="A109:C109"/>
    <mergeCell ref="A104:C104"/>
    <mergeCell ref="A108:C108"/>
    <mergeCell ref="A101:C101"/>
    <mergeCell ref="A106:C106"/>
    <mergeCell ref="A103:C103"/>
    <mergeCell ref="A97:C97"/>
    <mergeCell ref="A129:C129"/>
    <mergeCell ref="A92:C94"/>
    <mergeCell ref="A123:C123"/>
    <mergeCell ref="A127:C127"/>
    <mergeCell ref="A124:C124"/>
    <mergeCell ref="A125:C125"/>
    <mergeCell ref="A98:C98"/>
    <mergeCell ref="A122:C122"/>
    <mergeCell ref="A121:C121"/>
    <mergeCell ref="A95:C95"/>
    <mergeCell ref="A111:C111"/>
    <mergeCell ref="A117:C117"/>
    <mergeCell ref="A107:C107"/>
    <mergeCell ref="A110:C110"/>
    <mergeCell ref="A112:C112"/>
    <mergeCell ref="A113:C113"/>
    <mergeCell ref="A99:C99"/>
    <mergeCell ref="A44:C44"/>
    <mergeCell ref="A45:C45"/>
    <mergeCell ref="A72:C72"/>
    <mergeCell ref="A79:C79"/>
    <mergeCell ref="A77:C77"/>
    <mergeCell ref="A74:C74"/>
    <mergeCell ref="A83:C83"/>
    <mergeCell ref="A70:C70"/>
    <mergeCell ref="A82:C82"/>
    <mergeCell ref="E92:E94"/>
    <mergeCell ref="A56:C56"/>
    <mergeCell ref="A43:C43"/>
    <mergeCell ref="A54:C54"/>
    <mergeCell ref="A89:G89"/>
    <mergeCell ref="A87:C87"/>
    <mergeCell ref="F92:F94"/>
    <mergeCell ref="A84:C84"/>
    <mergeCell ref="A86:C86"/>
    <mergeCell ref="D92:D94"/>
    <mergeCell ref="A29:C29"/>
    <mergeCell ref="G92:G94"/>
    <mergeCell ref="A32:C32"/>
    <mergeCell ref="A33:C33"/>
    <mergeCell ref="A34:C34"/>
    <mergeCell ref="A35:C35"/>
    <mergeCell ref="A55:C55"/>
    <mergeCell ref="A36:C36"/>
    <mergeCell ref="A40:C40"/>
    <mergeCell ref="A51:C51"/>
    <mergeCell ref="A38:C38"/>
    <mergeCell ref="A39:C39"/>
    <mergeCell ref="A37:C37"/>
    <mergeCell ref="A41:C41"/>
    <mergeCell ref="A53:C53"/>
    <mergeCell ref="A42:C42"/>
    <mergeCell ref="A52:C52"/>
    <mergeCell ref="A50:C50"/>
    <mergeCell ref="A46:C46"/>
    <mergeCell ref="A58:C58"/>
    <mergeCell ref="A59:C59"/>
    <mergeCell ref="A60:C60"/>
    <mergeCell ref="A57:C57"/>
    <mergeCell ref="A23:C23"/>
    <mergeCell ref="A24:C24"/>
    <mergeCell ref="A20:C20"/>
    <mergeCell ref="A21:C21"/>
    <mergeCell ref="A7:G7"/>
    <mergeCell ref="A47:C47"/>
    <mergeCell ref="A48:C48"/>
    <mergeCell ref="A49:C49"/>
    <mergeCell ref="A17:C17"/>
    <mergeCell ref="A18:C18"/>
    <mergeCell ref="A19:C19"/>
    <mergeCell ref="A30:C30"/>
    <mergeCell ref="A28:C28"/>
    <mergeCell ref="A22:C22"/>
  </mergeCells>
  <printOptions/>
  <pageMargins left="0.7874015748031497" right="0.3937007874015748" top="0.44" bottom="0.39" header="0.73" footer="0.52"/>
  <pageSetup fitToHeight="0" fitToWidth="1" horizontalDpi="600" verticalDpi="600" orientation="portrait" paperSize="9" scale="66" r:id="rId1"/>
  <rowBreaks count="1" manualBreakCount="1"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2017-03-17T10:34:53Z</cp:lastPrinted>
  <dcterms:created xsi:type="dcterms:W3CDTF">1996-10-08T23:32:33Z</dcterms:created>
  <dcterms:modified xsi:type="dcterms:W3CDTF">2017-03-17T11:20:41Z</dcterms:modified>
  <cp:category/>
  <cp:version/>
  <cp:contentType/>
  <cp:contentStatus/>
</cp:coreProperties>
</file>