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<sst xmlns="http://schemas.openxmlformats.org/spreadsheetml/2006/main" count="93" uniqueCount="57">
  <si>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Главный распорядитель бюджетных средств</t>
  </si>
  <si>
    <t>(тысяч рублей)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</si>
  <si>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</si>
  <si>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</si>
  <si>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</si>
  <si>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</si>
  <si>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</si>
  <si>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</si>
  <si>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Администрация МО «Приморское  городское  поселение»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</si>
  <si>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</si>
  <si>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</si>
  <si>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</si>
  <si>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Муниципальная программа "Безопасность МО "Приморское городское поселение" 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</si>
  <si>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</si>
  <si>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Муниципальная программа "Благоустройство территории МО "Приморское городское поселение" 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</si>
  <si>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</si>
  <si>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Подпрограмма "Организация культурного досуга и отдыха населения в МО "Приморское городское поселение"</t>
  </si>
  <si>
    <t>1. Строительство пожарных водоемов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</si>
  <si>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</si>
  <si>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 xml:space="preserve">Подпрограмма «Энергетика в МО «Приморское городское поселение» </t>
  </si>
  <si>
    <t>Подпрограмма "Содержание и обустройство городских территорий и объектов благоустройства территории МО «Приморское городское поселение»</t>
  </si>
  <si>
    <t>1. Реконструкция сетей наружного освещения</t>
  </si>
  <si>
    <t xml:space="preserve">Муниципальная программа "Обеспечение качественным жильем граждан на территории  МО "Приморское городское поселение" 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</si>
  <si>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</si>
  <si>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Наименование муниципальной программы</t>
  </si>
  <si>
    <t>Всего по адресной инвестиционной программе</t>
  </si>
  <si>
    <t>Всего по программам</t>
  </si>
  <si>
    <t>Всего</t>
  </si>
  <si>
    <t>Областной бюджет</t>
  </si>
  <si>
    <t>Местный бюджет</t>
  </si>
  <si>
    <t xml:space="preserve">План на 2020 год </t>
  </si>
  <si>
    <t xml:space="preserve">План на 2021 год </t>
  </si>
  <si>
    <t>(Приложение 7)</t>
  </si>
  <si>
    <t xml:space="preserve">1.1. Внесение изменений в проектно-сметную документацию на строительство пожарных водоемов в пос. Озерки, г. Приморске </t>
  </si>
  <si>
    <t xml:space="preserve">План на 2022 год </t>
  </si>
  <si>
    <t>1.1. 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</si>
  <si>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 xml:space="preserve">1. Приобретение жилых помещений в муниципальную собственность </t>
  </si>
  <si>
    <t>1. Строительство культурно-досугового центра</t>
  </si>
  <si>
    <t>1.2. Оказание услуг по авторскому надзору</t>
  </si>
  <si>
    <t>НА 2020 ГОД И НА ПЛАНОВЫЙ ПЕРИОД 2021 И 2022 ГОДОВ</t>
  </si>
  <si>
    <t>от 09 декабря 2019 г. №21</t>
  </si>
  <si>
    <t>в редакции решения</t>
  </si>
  <si>
    <t>1.1. 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</si>
  <si>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1.3. 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</si>
  <si>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1.4. Не монтируемое оборудование, мебель, инвентарь</t>
  </si>
  <si>
    <t>1.5. 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</si>
  <si>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1.6. Осуществление функций технического заказчика при строительстве культурно-досугового центра</t>
  </si>
  <si>
    <t>Подпрограмма "Переселение граждан из аварийного жилищного фонда на территории МО «Приморское городское поселение"</t>
  </si>
  <si>
    <t>1. Мероприятия по ликвидации аварийного жилищного фонда</t>
  </si>
  <si>
    <t xml:space="preserve">1.1. Приобретение квартир для расселения многоквартирных домов г. Приморск, ул. Лесная д.16, г. Приморск Выборгское шоссе д. 72 </t>
  </si>
  <si>
    <t>1.1. 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Заречье, п. Озерки, п. Лужки, п. Малышево</t>
  </si>
  <si>
    <t>1.1. Разработка проектно-сметной документации на строительство внутрипоселкового газопровода в пос. Краснофлотское, пос. Красная Долина</t>
  </si>
  <si>
    <t>1. Строительство газопровода</t>
  </si>
  <si>
    <t>1.2. Строительство внутрипоселкового газопровода в поселках Краснофлотское, Красная Долина</t>
  </si>
  <si>
    <t>1.3. Авторский надзор за строительством внутрипоселкового газопровода в поселках Краснофлотское, Красная Долина</t>
  </si>
  <si>
    <t>1.4. Строительный контроль за строительством внутрипоселкового газопровода в поселках Краснофлотское, Красная Долина</t>
  </si>
  <si>
    <t>от  23 декабря 2020 г. №62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</si>
</sst>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 wrapText="1"/>
    </xf>
    <xf numFmtId="0" fontId="10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top" wrapText="1"/>
    </xf>
    <xf numFmtId="0" fontId="10" fillId="32" borderId="11" xfId="0" applyFont="1" applyFill="1" applyBorder="1" applyAlignment="1">
      <alignment vertical="top" wrapText="1"/>
    </xf>
    <xf numFmtId="176" fontId="10" fillId="0" borderId="1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30" zoomScaleSheetLayoutView="130" zoomScalePageLayoutView="0" workbookViewId="0" topLeftCell="A40">
      <selection activeCell="H41" sqref="H41"/>
    </sheetView>
  </sheetViews>
  <sheetFormatPr defaultColWidth="9.00390625" defaultRowHeight="12.75"/>
  <cols>
    <col min="1" max="1" width="26.25390625" style="1" customWidth="1"/>
    <col min="2" max="2" width="8.75390625" style="1" customWidth="1"/>
    <col min="3" max="3" width="9.375" style="1" customWidth="1"/>
    <col min="4" max="4" width="8.125" style="1" customWidth="1"/>
    <col min="5" max="5" width="8.875" style="1" customWidth="1"/>
    <col min="6" max="6" width="9.375" style="1" customWidth="1"/>
    <col min="7" max="8" width="8.375" style="1" customWidth="1"/>
    <col min="9" max="9" width="9.625" style="1" customWidth="1"/>
    <col min="10" max="10" width="8.25390625" style="1" customWidth="1"/>
    <col min="11" max="11" width="15.625" style="1" customWidth="1"/>
    <col min="12" max="16384" width="9.125" style="1" customWidth="1"/>
  </cols>
  <sheetData>
    <row r="1" ht="15.75">
      <c r="K1" s="6" t="s">
        <v>2</v>
      </c>
    </row>
    <row r="2" ht="15.75">
      <c r="K2" s="6" t="s">
        <v>3</v>
      </c>
    </row>
    <row r="3" ht="15.75">
      <c r="K3" s="7" t="s">
        <v>4</v>
      </c>
    </row>
    <row r="4" ht="15.75">
      <c r="K4" s="6" t="s">
        <v>5</v>
      </c>
    </row>
    <row r="5" ht="15.75">
      <c r="K5" s="6" t="s">
        <v>6</v>
      </c>
    </row>
    <row r="6" ht="15.75">
      <c r="K6" s="7" t="s">
        <v>40</v>
      </c>
    </row>
    <row r="7" ht="15.75">
      <c r="K7" s="6" t="s">
        <v>41</v>
      </c>
    </row>
    <row r="8" ht="15.75">
      <c r="K8" s="6" t="s">
        <v>56</v>
      </c>
    </row>
    <row r="9" ht="15.75">
      <c r="K9" s="6" t="s">
        <v>32</v>
      </c>
    </row>
    <row r="10" ht="15">
      <c r="K10" s="2"/>
    </row>
    <row r="11" spans="1:11" s="3" customFormat="1" ht="15.75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3" customFormat="1" ht="15.7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3" customFormat="1" ht="15.75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3" customFormat="1" ht="15.75">
      <c r="A14" s="26" t="s">
        <v>39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s="3" customFormat="1" ht="15.75">
      <c r="A15" s="25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3" customFormat="1" ht="15">
      <c r="A16" s="27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3" customFormat="1" ht="24" customHeight="1">
      <c r="A17" s="19" t="s">
        <v>24</v>
      </c>
      <c r="B17" s="21" t="s">
        <v>30</v>
      </c>
      <c r="C17" s="22"/>
      <c r="D17" s="23"/>
      <c r="E17" s="21" t="s">
        <v>31</v>
      </c>
      <c r="F17" s="22"/>
      <c r="G17" s="23"/>
      <c r="H17" s="21" t="s">
        <v>34</v>
      </c>
      <c r="I17" s="22"/>
      <c r="J17" s="23"/>
      <c r="K17" s="19" t="s">
        <v>0</v>
      </c>
    </row>
    <row r="18" spans="1:11" s="3" customFormat="1" ht="31.5" customHeight="1">
      <c r="A18" s="20"/>
      <c r="B18" s="8" t="s">
        <v>27</v>
      </c>
      <c r="C18" s="8" t="s">
        <v>28</v>
      </c>
      <c r="D18" s="8" t="s">
        <v>29</v>
      </c>
      <c r="E18" s="8" t="s">
        <v>27</v>
      </c>
      <c r="F18" s="8" t="s">
        <v>28</v>
      </c>
      <c r="G18" s="8" t="s">
        <v>29</v>
      </c>
      <c r="H18" s="8" t="s">
        <v>27</v>
      </c>
      <c r="I18" s="8" t="s">
        <v>28</v>
      </c>
      <c r="J18" s="8" t="s">
        <v>29</v>
      </c>
      <c r="K18" s="20"/>
    </row>
    <row r="19" spans="1:11" s="3" customFormat="1" ht="1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</row>
    <row r="20" spans="1:11" s="4" customFormat="1" ht="29.25" customHeight="1">
      <c r="A20" s="10" t="s">
        <v>25</v>
      </c>
      <c r="B20" s="11">
        <f aca="true" t="shared" si="0" ref="B20:B25">SUM(C20:D20)</f>
        <v>106352.3</v>
      </c>
      <c r="C20" s="11">
        <f>SUM(C21)</f>
        <v>100794</v>
      </c>
      <c r="D20" s="11">
        <f>SUM(D21)</f>
        <v>5558.3</v>
      </c>
      <c r="E20" s="11">
        <f>SUM(F20:G20)</f>
        <v>298172.80000000005</v>
      </c>
      <c r="F20" s="11">
        <f>SUM(F21)</f>
        <v>291992.4</v>
      </c>
      <c r="G20" s="11">
        <f>SUM(G21)</f>
        <v>6180.4000000000015</v>
      </c>
      <c r="H20" s="11">
        <f>H21</f>
        <v>12158.5</v>
      </c>
      <c r="I20" s="11">
        <f>I21</f>
        <v>10512</v>
      </c>
      <c r="J20" s="11">
        <f>SUM(J21)</f>
        <v>1646.5</v>
      </c>
      <c r="K20" s="12"/>
    </row>
    <row r="21" spans="1:11" s="4" customFormat="1" ht="15.75">
      <c r="A21" s="10" t="s">
        <v>26</v>
      </c>
      <c r="B21" s="11">
        <f t="shared" si="0"/>
        <v>106352.3</v>
      </c>
      <c r="C21" s="11">
        <f>SUM(C22+C26+C33+C40+C44)</f>
        <v>100794</v>
      </c>
      <c r="D21" s="11">
        <f>SUM(D22+D26+D33+D40+D44)</f>
        <v>5558.3</v>
      </c>
      <c r="E21" s="11">
        <f>SUM(F21:G21)</f>
        <v>298172.80000000005</v>
      </c>
      <c r="F21" s="11">
        <f>SUM(F22+F26+F33+F40+F44)</f>
        <v>291992.4</v>
      </c>
      <c r="G21" s="11">
        <f>SUM(G22+G26+G33+G40+G44)</f>
        <v>6180.4000000000015</v>
      </c>
      <c r="H21" s="11">
        <f>SUM(H22+H26+H33+H40+H44)</f>
        <v>12158.5</v>
      </c>
      <c r="I21" s="11">
        <f>SUM(I22+I26+I33+I40+I44)</f>
        <v>10512</v>
      </c>
      <c r="J21" s="11">
        <f>SUM(J22+J26+J33+J40+J44)</f>
        <v>1646.5</v>
      </c>
      <c r="K21" s="12"/>
    </row>
    <row r="22" spans="1:11" s="4" customFormat="1" ht="54.75" customHeight="1">
      <c r="A22" s="10" t="s">
        <v>12</v>
      </c>
      <c r="B22" s="11">
        <f t="shared" si="0"/>
        <v>55</v>
      </c>
      <c r="C22" s="11"/>
      <c r="D22" s="11">
        <f>SUM(D23)</f>
        <v>55</v>
      </c>
      <c r="E22" s="11"/>
      <c r="F22" s="11"/>
      <c r="G22" s="11"/>
      <c r="H22" s="11"/>
      <c r="I22" s="11"/>
      <c r="J22" s="11"/>
      <c r="K22" s="13" t="s">
        <v>8</v>
      </c>
    </row>
    <row r="23" spans="1:11" s="4" customFormat="1" ht="169.5" customHeight="1">
      <c r="A23" s="14" t="s">
        <v>13</v>
      </c>
      <c r="B23" s="11">
        <f t="shared" si="0"/>
        <v>55</v>
      </c>
      <c r="C23" s="11"/>
      <c r="D23" s="11">
        <f>SUM(D24)</f>
        <v>55</v>
      </c>
      <c r="E23" s="11"/>
      <c r="F23" s="11"/>
      <c r="G23" s="11"/>
      <c r="H23" s="11"/>
      <c r="I23" s="11"/>
      <c r="J23" s="11"/>
      <c r="K23" s="13" t="s">
        <v>8</v>
      </c>
    </row>
    <row r="24" spans="1:11" s="5" customFormat="1" ht="53.25" customHeight="1">
      <c r="A24" s="15" t="s">
        <v>17</v>
      </c>
      <c r="B24" s="16">
        <f t="shared" si="0"/>
        <v>55</v>
      </c>
      <c r="C24" s="16"/>
      <c r="D24" s="16">
        <f>SUM(D25:D25)</f>
        <v>55</v>
      </c>
      <c r="E24" s="16"/>
      <c r="F24" s="16"/>
      <c r="G24" s="16"/>
      <c r="H24" s="16"/>
      <c r="I24" s="16"/>
      <c r="J24" s="16"/>
      <c r="K24" s="15" t="s">
        <v>8</v>
      </c>
    </row>
    <row r="25" spans="1:11" s="5" customFormat="1" ht="65.25" customHeight="1">
      <c r="A25" s="17" t="s">
        <v>33</v>
      </c>
      <c r="B25" s="16">
        <f t="shared" si="0"/>
        <v>55</v>
      </c>
      <c r="C25" s="16"/>
      <c r="D25" s="16">
        <v>55</v>
      </c>
      <c r="E25" s="16"/>
      <c r="F25" s="16"/>
      <c r="G25" s="16"/>
      <c r="H25" s="16"/>
      <c r="I25" s="16"/>
      <c r="J25" s="16"/>
      <c r="K25" s="15" t="s">
        <v>8</v>
      </c>
    </row>
    <row r="26" spans="1:11" s="4" customFormat="1" ht="63.75">
      <c r="A26" s="10" t="s">
        <v>22</v>
      </c>
      <c r="B26" s="11"/>
      <c r="C26" s="11"/>
      <c r="D26" s="11"/>
      <c r="E26" s="11">
        <f>SUM(E27+E30)</f>
        <v>21990.800000000003</v>
      </c>
      <c r="F26" s="11">
        <f>SUM(F27+F30)</f>
        <v>21477.4</v>
      </c>
      <c r="G26" s="11">
        <f>SUM(G27+G30)</f>
        <v>513.4</v>
      </c>
      <c r="H26" s="11">
        <f aca="true" t="shared" si="1" ref="G26:H28">SUM(H27)</f>
        <v>296.5</v>
      </c>
      <c r="I26" s="11"/>
      <c r="J26" s="11">
        <f>SUM(J27)</f>
        <v>296.5</v>
      </c>
      <c r="K26" s="13" t="s">
        <v>8</v>
      </c>
    </row>
    <row r="27" spans="1:11" s="4" customFormat="1" ht="90" customHeight="1">
      <c r="A27" s="10" t="s">
        <v>23</v>
      </c>
      <c r="B27" s="11"/>
      <c r="C27" s="11"/>
      <c r="D27" s="11"/>
      <c r="E27" s="11">
        <f aca="true" t="shared" si="2" ref="E27:E34">SUM(F27:G27)</f>
        <v>296.5</v>
      </c>
      <c r="F27" s="11"/>
      <c r="G27" s="11">
        <f t="shared" si="1"/>
        <v>296.5</v>
      </c>
      <c r="H27" s="11">
        <f t="shared" si="1"/>
        <v>296.5</v>
      </c>
      <c r="I27" s="11"/>
      <c r="J27" s="11">
        <f>SUM(J28)</f>
        <v>296.5</v>
      </c>
      <c r="K27" s="13" t="s">
        <v>8</v>
      </c>
    </row>
    <row r="28" spans="1:11" s="3" customFormat="1" ht="53.25" customHeight="1">
      <c r="A28" s="12" t="s">
        <v>36</v>
      </c>
      <c r="B28" s="18"/>
      <c r="C28" s="18"/>
      <c r="D28" s="18"/>
      <c r="E28" s="18">
        <f t="shared" si="2"/>
        <v>296.5</v>
      </c>
      <c r="F28" s="18"/>
      <c r="G28" s="18">
        <f t="shared" si="1"/>
        <v>296.5</v>
      </c>
      <c r="H28" s="18">
        <f t="shared" si="1"/>
        <v>296.5</v>
      </c>
      <c r="I28" s="18"/>
      <c r="J28" s="18">
        <f>SUM(J29)</f>
        <v>296.5</v>
      </c>
      <c r="K28" s="12" t="s">
        <v>8</v>
      </c>
    </row>
    <row r="29" spans="1:11" s="3" customFormat="1" ht="81" customHeight="1">
      <c r="A29" s="12" t="s">
        <v>35</v>
      </c>
      <c r="B29" s="18"/>
      <c r="C29" s="18"/>
      <c r="D29" s="18"/>
      <c r="E29" s="18">
        <f t="shared" si="2"/>
        <v>296.5</v>
      </c>
      <c r="F29" s="18"/>
      <c r="G29" s="18">
        <v>296.5</v>
      </c>
      <c r="H29" s="18">
        <v>296.5</v>
      </c>
      <c r="I29" s="18"/>
      <c r="J29" s="18">
        <v>296.5</v>
      </c>
      <c r="K29" s="12" t="s">
        <v>8</v>
      </c>
    </row>
    <row r="30" spans="1:11" s="4" customFormat="1" ht="74.25" customHeight="1">
      <c r="A30" s="10" t="s">
        <v>47</v>
      </c>
      <c r="B30" s="11"/>
      <c r="C30" s="11"/>
      <c r="D30" s="11"/>
      <c r="E30" s="11">
        <f>SUM(F30:G30)</f>
        <v>21694.300000000003</v>
      </c>
      <c r="F30" s="11">
        <f>SUM(F31)</f>
        <v>21477.4</v>
      </c>
      <c r="G30" s="11">
        <f>SUM(G32)</f>
        <v>216.9</v>
      </c>
      <c r="H30" s="11"/>
      <c r="I30" s="11"/>
      <c r="J30" s="11"/>
      <c r="K30" s="13" t="s">
        <v>8</v>
      </c>
    </row>
    <row r="31" spans="1:11" s="3" customFormat="1" ht="53.25" customHeight="1">
      <c r="A31" s="12" t="s">
        <v>48</v>
      </c>
      <c r="B31" s="18"/>
      <c r="C31" s="18"/>
      <c r="D31" s="18"/>
      <c r="E31" s="18">
        <f>SUM(F31:G31)</f>
        <v>21694.300000000003</v>
      </c>
      <c r="F31" s="18">
        <f>SUM(F32)</f>
        <v>21477.4</v>
      </c>
      <c r="G31" s="18">
        <f>SUM(G32)</f>
        <v>216.9</v>
      </c>
      <c r="H31" s="18"/>
      <c r="I31" s="18"/>
      <c r="J31" s="18"/>
      <c r="K31" s="12" t="s">
        <v>8</v>
      </c>
    </row>
    <row r="32" spans="1:11" s="3" customFormat="1" ht="68.25" customHeight="1">
      <c r="A32" s="12" t="s">
        <v>49</v>
      </c>
      <c r="B32" s="18"/>
      <c r="C32" s="18"/>
      <c r="D32" s="18"/>
      <c r="E32" s="18">
        <f>SUM(F32:G32)</f>
        <v>21694.300000000003</v>
      </c>
      <c r="F32" s="18">
        <v>21477.4</v>
      </c>
      <c r="G32" s="18">
        <v>216.9</v>
      </c>
      <c r="H32" s="18"/>
      <c r="I32" s="18"/>
      <c r="J32" s="18"/>
      <c r="K32" s="12" t="s">
        <v>8</v>
      </c>
    </row>
    <row r="33" spans="1:11" s="4" customFormat="1" ht="117" customHeight="1">
      <c r="A33" s="10" t="s">
        <v>18</v>
      </c>
      <c r="B33" s="11">
        <f>SUM(C33:D33)</f>
        <v>219.8</v>
      </c>
      <c r="C33" s="11">
        <f>SUM(C34)</f>
        <v>200</v>
      </c>
      <c r="D33" s="11">
        <f>SUM(D34)</f>
        <v>19.8</v>
      </c>
      <c r="E33" s="11">
        <f t="shared" si="2"/>
        <v>5648</v>
      </c>
      <c r="F33" s="11">
        <f>SUM(F34)</f>
        <v>5048</v>
      </c>
      <c r="G33" s="11">
        <f>SUM(G34)</f>
        <v>600</v>
      </c>
      <c r="H33" s="11">
        <f>SUM(I33:J33)</f>
        <v>11612</v>
      </c>
      <c r="I33" s="11">
        <f>SUM(I34)</f>
        <v>10512</v>
      </c>
      <c r="J33" s="11">
        <f>SUM(J34)</f>
        <v>1100</v>
      </c>
      <c r="K33" s="13" t="s">
        <v>8</v>
      </c>
    </row>
    <row r="34" spans="1:11" s="4" customFormat="1" ht="51">
      <c r="A34" s="10" t="s">
        <v>19</v>
      </c>
      <c r="B34" s="11">
        <f>SUM(C34:D34)</f>
        <v>219.8</v>
      </c>
      <c r="C34" s="11">
        <f>SUM(C35)</f>
        <v>200</v>
      </c>
      <c r="D34" s="11">
        <f>SUM(D35)</f>
        <v>19.8</v>
      </c>
      <c r="E34" s="11">
        <f t="shared" si="2"/>
        <v>5648</v>
      </c>
      <c r="F34" s="11">
        <f>SUM(F35)</f>
        <v>5048</v>
      </c>
      <c r="G34" s="11">
        <f>SUM(G35)</f>
        <v>600</v>
      </c>
      <c r="H34" s="11">
        <f>SUM(I34:J34)</f>
        <v>11612</v>
      </c>
      <c r="I34" s="11">
        <f>SUM(I35)</f>
        <v>10512</v>
      </c>
      <c r="J34" s="11">
        <f>SUM(J35)</f>
        <v>1100</v>
      </c>
      <c r="K34" s="13" t="s">
        <v>8</v>
      </c>
    </row>
    <row r="35" spans="1:11" s="5" customFormat="1" ht="63.75">
      <c r="A35" s="15" t="s">
        <v>52</v>
      </c>
      <c r="B35" s="16">
        <f>SUM(C35:D35)</f>
        <v>219.8</v>
      </c>
      <c r="C35" s="16">
        <f>SUM(C36:C39)</f>
        <v>200</v>
      </c>
      <c r="D35" s="16">
        <f>SUM(D36:D39)</f>
        <v>19.8</v>
      </c>
      <c r="E35" s="16">
        <f>SUM(F35:G35)</f>
        <v>5648</v>
      </c>
      <c r="F35" s="16">
        <f>SUM(F36:F39)</f>
        <v>5048</v>
      </c>
      <c r="G35" s="16">
        <f>SUM(G36:G39)</f>
        <v>600</v>
      </c>
      <c r="H35" s="16">
        <f>SUM(I35:J35)</f>
        <v>11612</v>
      </c>
      <c r="I35" s="16">
        <f>SUM(I36:I39)</f>
        <v>10512</v>
      </c>
      <c r="J35" s="16">
        <f>SUM(J36:J39)</f>
        <v>1100</v>
      </c>
      <c r="K35" s="15" t="s">
        <v>8</v>
      </c>
    </row>
    <row r="36" spans="1:11" s="5" customFormat="1" ht="78" customHeight="1">
      <c r="A36" s="15" t="s">
        <v>51</v>
      </c>
      <c r="B36" s="16">
        <f>SUM(C36:D36)</f>
        <v>219.8</v>
      </c>
      <c r="C36" s="16">
        <v>200</v>
      </c>
      <c r="D36" s="16">
        <v>19.8</v>
      </c>
      <c r="E36" s="16">
        <f>SUM(F36:G36)</f>
        <v>5548.6</v>
      </c>
      <c r="F36" s="16">
        <v>5048</v>
      </c>
      <c r="G36" s="16">
        <v>500.6</v>
      </c>
      <c r="H36" s="16"/>
      <c r="I36" s="16"/>
      <c r="J36" s="16"/>
      <c r="K36" s="15" t="s">
        <v>8</v>
      </c>
    </row>
    <row r="37" spans="1:11" s="5" customFormat="1" ht="52.5" customHeight="1">
      <c r="A37" s="15" t="s">
        <v>53</v>
      </c>
      <c r="B37" s="16"/>
      <c r="C37" s="16"/>
      <c r="D37" s="16"/>
      <c r="E37" s="16"/>
      <c r="F37" s="16"/>
      <c r="G37" s="16"/>
      <c r="H37" s="16">
        <f aca="true" t="shared" si="3" ref="H37:H43">SUM(I37:J37)</f>
        <v>11553.2</v>
      </c>
      <c r="I37" s="16">
        <v>10512</v>
      </c>
      <c r="J37" s="16">
        <v>1041.2</v>
      </c>
      <c r="K37" s="15" t="s">
        <v>8</v>
      </c>
    </row>
    <row r="38" spans="1:11" s="5" customFormat="1" ht="67.5" customHeight="1">
      <c r="A38" s="15" t="s">
        <v>54</v>
      </c>
      <c r="B38" s="16"/>
      <c r="C38" s="16"/>
      <c r="D38" s="16"/>
      <c r="E38" s="16">
        <f>SUM(F38:G38)</f>
        <v>49.4</v>
      </c>
      <c r="F38" s="16"/>
      <c r="G38" s="16">
        <v>49.4</v>
      </c>
      <c r="H38" s="16">
        <f t="shared" si="3"/>
        <v>8.8</v>
      </c>
      <c r="I38" s="16"/>
      <c r="J38" s="16">
        <v>8.8</v>
      </c>
      <c r="K38" s="15" t="s">
        <v>8</v>
      </c>
    </row>
    <row r="39" spans="1:11" s="5" customFormat="1" ht="68.25" customHeight="1">
      <c r="A39" s="15" t="s">
        <v>55</v>
      </c>
      <c r="B39" s="16"/>
      <c r="C39" s="16"/>
      <c r="D39" s="16"/>
      <c r="E39" s="16">
        <f>SUM(F39:G39)</f>
        <v>50</v>
      </c>
      <c r="F39" s="16"/>
      <c r="G39" s="16">
        <v>50</v>
      </c>
      <c r="H39" s="16">
        <f t="shared" si="3"/>
        <v>50</v>
      </c>
      <c r="I39" s="16"/>
      <c r="J39" s="16">
        <v>50</v>
      </c>
      <c r="K39" s="15" t="s">
        <v>8</v>
      </c>
    </row>
    <row r="40" spans="1:11" s="4" customFormat="1" ht="56.25" customHeight="1">
      <c r="A40" s="10" t="s">
        <v>14</v>
      </c>
      <c r="B40" s="11"/>
      <c r="C40" s="11"/>
      <c r="D40" s="11"/>
      <c r="E40" s="11"/>
      <c r="F40" s="11"/>
      <c r="G40" s="11"/>
      <c r="H40" s="11">
        <f t="shared" si="3"/>
        <v>250</v>
      </c>
      <c r="I40" s="11"/>
      <c r="J40" s="11">
        <f>SUM(J41)</f>
        <v>250</v>
      </c>
      <c r="K40" s="13" t="s">
        <v>8</v>
      </c>
    </row>
    <row r="41" spans="1:11" s="4" customFormat="1" ht="80.25" customHeight="1">
      <c r="A41" s="10" t="s">
        <v>20</v>
      </c>
      <c r="B41" s="11"/>
      <c r="C41" s="11"/>
      <c r="D41" s="11"/>
      <c r="E41" s="11"/>
      <c r="F41" s="11"/>
      <c r="G41" s="11"/>
      <c r="H41" s="11">
        <f t="shared" si="3"/>
        <v>250</v>
      </c>
      <c r="I41" s="11"/>
      <c r="J41" s="11">
        <f>SUM(J42)</f>
        <v>250</v>
      </c>
      <c r="K41" s="13" t="s">
        <v>8</v>
      </c>
    </row>
    <row r="42" spans="1:11" s="5" customFormat="1" ht="52.5" customHeight="1">
      <c r="A42" s="15" t="s">
        <v>21</v>
      </c>
      <c r="B42" s="16"/>
      <c r="C42" s="16"/>
      <c r="D42" s="16"/>
      <c r="E42" s="16"/>
      <c r="F42" s="16"/>
      <c r="G42" s="16"/>
      <c r="H42" s="16">
        <f t="shared" si="3"/>
        <v>250</v>
      </c>
      <c r="I42" s="16"/>
      <c r="J42" s="16">
        <f>SUM(J43:J43)</f>
        <v>250</v>
      </c>
      <c r="K42" s="15" t="s">
        <v>8</v>
      </c>
    </row>
    <row r="43" spans="1:11" s="5" customFormat="1" ht="107.25" customHeight="1">
      <c r="A43" s="15" t="s">
        <v>50</v>
      </c>
      <c r="B43" s="16"/>
      <c r="C43" s="16"/>
      <c r="D43" s="16"/>
      <c r="E43" s="16"/>
      <c r="F43" s="16"/>
      <c r="G43" s="16"/>
      <c r="H43" s="16">
        <f t="shared" si="3"/>
        <v>250</v>
      </c>
      <c r="I43" s="16"/>
      <c r="J43" s="16">
        <v>250</v>
      </c>
      <c r="K43" s="15" t="s">
        <v>8</v>
      </c>
    </row>
    <row r="44" spans="1:11" s="4" customFormat="1" ht="90" customHeight="1">
      <c r="A44" s="10" t="s">
        <v>15</v>
      </c>
      <c r="B44" s="11">
        <f>SUM(C44:D44)</f>
        <v>106077.5</v>
      </c>
      <c r="C44" s="11">
        <f>SUM(C45)</f>
        <v>100594</v>
      </c>
      <c r="D44" s="11">
        <f>SUM(D45)</f>
        <v>5483.5</v>
      </c>
      <c r="E44" s="11">
        <f>SUM(F44:G44)</f>
        <v>270534</v>
      </c>
      <c r="F44" s="11">
        <f>SUM(F45)</f>
        <v>265467</v>
      </c>
      <c r="G44" s="11">
        <f>SUM(G45)</f>
        <v>5067.000000000001</v>
      </c>
      <c r="H44" s="11"/>
      <c r="I44" s="11"/>
      <c r="J44" s="11"/>
      <c r="K44" s="13" t="s">
        <v>8</v>
      </c>
    </row>
    <row r="45" spans="1:11" s="4" customFormat="1" ht="64.5" customHeight="1">
      <c r="A45" s="10" t="s">
        <v>16</v>
      </c>
      <c r="B45" s="11">
        <f>SUM(C45:D45)</f>
        <v>106077.5</v>
      </c>
      <c r="C45" s="11">
        <f>SUM(C46)</f>
        <v>100594</v>
      </c>
      <c r="D45" s="11">
        <f>SUM(D46)</f>
        <v>5483.5</v>
      </c>
      <c r="E45" s="11">
        <f>SUM(E46)</f>
        <v>270534</v>
      </c>
      <c r="F45" s="11">
        <f>SUM(F46)</f>
        <v>265467</v>
      </c>
      <c r="G45" s="11">
        <f>SUM(G46)</f>
        <v>5067.000000000001</v>
      </c>
      <c r="H45" s="11"/>
      <c r="I45" s="11"/>
      <c r="J45" s="11"/>
      <c r="K45" s="13" t="s">
        <v>8</v>
      </c>
    </row>
    <row r="46" spans="1:11" s="5" customFormat="1" ht="63.75">
      <c r="A46" s="15" t="s">
        <v>37</v>
      </c>
      <c r="B46" s="16">
        <f aca="true" t="shared" si="4" ref="B46:G46">SUM(B47:B52)</f>
        <v>106077.49999999999</v>
      </c>
      <c r="C46" s="16">
        <f t="shared" si="4"/>
        <v>100594</v>
      </c>
      <c r="D46" s="16">
        <f t="shared" si="4"/>
        <v>5483.5</v>
      </c>
      <c r="E46" s="16">
        <f t="shared" si="4"/>
        <v>270534</v>
      </c>
      <c r="F46" s="16">
        <f t="shared" si="4"/>
        <v>265467</v>
      </c>
      <c r="G46" s="16">
        <f t="shared" si="4"/>
        <v>5067.000000000001</v>
      </c>
      <c r="H46" s="16"/>
      <c r="I46" s="16"/>
      <c r="J46" s="16"/>
      <c r="K46" s="15" t="s">
        <v>8</v>
      </c>
    </row>
    <row r="47" spans="1:11" s="5" customFormat="1" ht="156" customHeight="1">
      <c r="A47" s="15" t="s">
        <v>42</v>
      </c>
      <c r="B47" s="16"/>
      <c r="C47" s="16"/>
      <c r="D47" s="16"/>
      <c r="E47" s="16">
        <f>SUM(F47:G47)</f>
        <v>8775.4</v>
      </c>
      <c r="F47" s="16">
        <v>8617.4</v>
      </c>
      <c r="G47" s="16">
        <f>161.4-3.4</f>
        <v>158</v>
      </c>
      <c r="H47" s="16"/>
      <c r="I47" s="16"/>
      <c r="J47" s="16"/>
      <c r="K47" s="15" t="s">
        <v>8</v>
      </c>
    </row>
    <row r="48" spans="1:11" s="4" customFormat="1" ht="63.75">
      <c r="A48" s="15" t="s">
        <v>38</v>
      </c>
      <c r="B48" s="16">
        <f>SUM(C48:D48)</f>
        <v>205.9</v>
      </c>
      <c r="C48" s="18">
        <v>196.3</v>
      </c>
      <c r="D48" s="18">
        <f>14-4.4</f>
        <v>9.6</v>
      </c>
      <c r="E48" s="16">
        <f>SUM(F48:G48)</f>
        <v>477.8</v>
      </c>
      <c r="F48" s="18">
        <v>469.2</v>
      </c>
      <c r="G48" s="18">
        <f>8.8-0.2</f>
        <v>8.600000000000001</v>
      </c>
      <c r="H48" s="18"/>
      <c r="I48" s="18"/>
      <c r="J48" s="18"/>
      <c r="K48" s="15" t="s">
        <v>8</v>
      </c>
    </row>
    <row r="49" spans="1:11" s="5" customFormat="1" ht="102">
      <c r="A49" s="15" t="s">
        <v>43</v>
      </c>
      <c r="B49" s="16">
        <f>SUM(C49:D49)</f>
        <v>104661.09999999999</v>
      </c>
      <c r="C49" s="16">
        <v>99803.7</v>
      </c>
      <c r="D49" s="16">
        <v>4857.4</v>
      </c>
      <c r="E49" s="16">
        <f>SUM(F49:G49)</f>
        <v>242914</v>
      </c>
      <c r="F49" s="16">
        <v>238540.7</v>
      </c>
      <c r="G49" s="16">
        <f>4468.3-95</f>
        <v>4373.3</v>
      </c>
      <c r="H49" s="16"/>
      <c r="I49" s="16"/>
      <c r="J49" s="16"/>
      <c r="K49" s="15" t="s">
        <v>8</v>
      </c>
    </row>
    <row r="50" spans="1:11" s="5" customFormat="1" ht="63.75">
      <c r="A50" s="15" t="s">
        <v>44</v>
      </c>
      <c r="B50" s="16"/>
      <c r="C50" s="16"/>
      <c r="D50" s="16"/>
      <c r="E50" s="16">
        <f>SUM(F50:G50)</f>
        <v>18166.8</v>
      </c>
      <c r="F50" s="16">
        <v>17839.7</v>
      </c>
      <c r="G50" s="16">
        <f>228.5+98.6</f>
        <v>327.1</v>
      </c>
      <c r="H50" s="16"/>
      <c r="I50" s="16"/>
      <c r="J50" s="16"/>
      <c r="K50" s="15" t="s">
        <v>8</v>
      </c>
    </row>
    <row r="51" spans="1:11" s="5" customFormat="1" ht="82.5" customHeight="1">
      <c r="A51" s="15" t="s">
        <v>45</v>
      </c>
      <c r="B51" s="16">
        <f>SUM(C51:D51)</f>
        <v>19.5</v>
      </c>
      <c r="C51" s="16"/>
      <c r="D51" s="16">
        <v>19.5</v>
      </c>
      <c r="E51" s="16"/>
      <c r="F51" s="16"/>
      <c r="G51" s="16"/>
      <c r="H51" s="16"/>
      <c r="I51" s="16"/>
      <c r="J51" s="16"/>
      <c r="K51" s="15" t="s">
        <v>8</v>
      </c>
    </row>
    <row r="52" spans="1:11" s="5" customFormat="1" ht="63.75">
      <c r="A52" s="15" t="s">
        <v>46</v>
      </c>
      <c r="B52" s="16">
        <f>SUM(C52:D52)</f>
        <v>1191</v>
      </c>
      <c r="C52" s="16">
        <v>594</v>
      </c>
      <c r="D52" s="16">
        <f>299.9+81.2+215.9</f>
        <v>597</v>
      </c>
      <c r="E52" s="16">
        <f>SUM(F52:G52)</f>
        <v>200</v>
      </c>
      <c r="F52" s="16"/>
      <c r="G52" s="16">
        <v>200</v>
      </c>
      <c r="H52" s="16"/>
      <c r="I52" s="16"/>
      <c r="J52" s="16"/>
      <c r="K52" s="15" t="s">
        <v>8</v>
      </c>
    </row>
  </sheetData>
  <sheetProtection/>
  <mergeCells count="11">
    <mergeCell ref="A16:K16"/>
    <mergeCell ref="K17:K18"/>
    <mergeCell ref="A17:A18"/>
    <mergeCell ref="B17:D17"/>
    <mergeCell ref="E17:G17"/>
    <mergeCell ref="H17:J17"/>
    <mergeCell ref="A11:K11"/>
    <mergeCell ref="A15:K15"/>
    <mergeCell ref="A12:K12"/>
    <mergeCell ref="A13:K13"/>
    <mergeCell ref="A14:K14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2021-03-10T06:52:02Z</cp:lastPrinted>
  <dcterms:created xsi:type="dcterms:W3CDTF">2012-06-29T05:25:11Z</dcterms:created>
  <dcterms:modified xsi:type="dcterms:W3CDTF">2021-03-10T07:05:50Z</dcterms:modified>
  <cp:category/>
  <cp:version/>
  <cp:contentType/>
  <cp:contentStatus/>
</cp:coreProperties>
</file>