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<sst xmlns="http://schemas.openxmlformats.org/spreadsheetml/2006/main" count="113" uniqueCount="67">
  <si>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Главный распорядитель бюджетных средств</t>
  </si>
  <si>
    <t>(тысяч рублей)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</si>
  <si>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</si>
  <si>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</si>
  <si>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</si>
  <si>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</si>
  <si>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</si>
  <si>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</si>
  <si>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Администрация МО «Приморское  городское  поселение»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</si>
  <si>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</si>
  <si>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</si>
  <si>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</si>
  <si>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Муниципальная программа "Безопасность МО "Приморское городское поселение" 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</si>
  <si>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</si>
  <si>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Муниципальная программа "Благоустройство территории МО "Приморское городское поселение" 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</si>
  <si>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</si>
  <si>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Подпрограмма "Организация культурного досуга и отдыха населения в МО "Приморское городское поселение"</t>
  </si>
  <si>
    <t>1. Строительство пожарных водоемов</t>
  </si>
  <si>
    <t>1.1. Разработка проектной и сметной документации объекта: "Реконструкция моста на автомобильной дороги пос. Заречье"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</si>
  <si>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</si>
  <si>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 xml:space="preserve">Подпрограмма «Энергетика в МО «Приморское городское поселение» </t>
  </si>
  <si>
    <t>Подпрограмма "Содержание и обустройство городских территорий и объектов благоустройства территории МО «Приморское городское поселение»</t>
  </si>
  <si>
    <t>1. Реконструкция сетей наружного освещения</t>
  </si>
  <si>
    <t xml:space="preserve">1.1. Разработка проектно-сметной документации на реконструкцию уличного освещения в кварталах жилой  застройки в г. Приморске по ул. Пляжный пер., Выборгское шоссе - ул. Профессора Морозова </t>
  </si>
  <si>
    <t xml:space="preserve">1.2. 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</si>
  <si>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>1. Строительство плоскостных сооружений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</si>
  <si>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</si>
  <si>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</si>
  <si>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НА 2019 ГОД И НА ПЛАНОВЫЙ ПЕРИОД 2020 И 2021 ГОДОВ</t>
  </si>
  <si>
    <t>Наименование муниципальной программы</t>
  </si>
  <si>
    <t>Всего по адресной инвестиционной программе</t>
  </si>
  <si>
    <t>Всего по программам</t>
  </si>
  <si>
    <t>Всего</t>
  </si>
  <si>
    <t>Областной бюджет</t>
  </si>
  <si>
    <t>Местный бюджет</t>
  </si>
  <si>
    <t xml:space="preserve">1.1. 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</si>
  <si>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1.2. Строительство пожарного водоема в пос. Озерки</t>
  </si>
  <si>
    <t>1.3. Строительство пожарного водоема в г. Приморске</t>
  </si>
  <si>
    <t>1. 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</si>
  <si>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1. Разработка проектных и изыскательных работ объекта строительства "Газоснабжение природным газом д. Камышовка Выборгского района Ленинградской области"</t>
  </si>
  <si>
    <t>1.3. Реконструкция моста на автомобильной дороги пос. Заречье</t>
  </si>
  <si>
    <t>1.2. Экспертиза проектно-сметной документации объекта: "Реконструкция моста на автомобильной дороги пос. Заречье"</t>
  </si>
  <si>
    <t xml:space="preserve">1.3. 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</si>
  <si>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t xml:space="preserve">1.4. 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</si>
  <si>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 xml:space="preserve">План на 2019 год </t>
  </si>
  <si>
    <t xml:space="preserve">План на 2020 год </t>
  </si>
  <si>
    <t xml:space="preserve">План на 2021 год </t>
  </si>
  <si>
    <t>(Приложение 7)</t>
  </si>
  <si>
    <t xml:space="preserve">Муниципальная программа «Развитие автомобильных дорог на территории МО «Приморское городское поселение» </t>
  </si>
  <si>
    <t>Подпрограмма "Развитие физической культуры и спорта в МО "Приморское городское поселение"</t>
  </si>
  <si>
    <t>1. Реконструкция автомобильных дорог общего пользования муниципального значения</t>
  </si>
  <si>
    <t>1.1. Разработка проектно-сметной документации на реконструкцию хоккейной площадки, расположенной по адресу: пос. Глебычево, напротив д. 13</t>
  </si>
  <si>
    <t>1.2. Разработка проектно-сметной документации  на реконструкцию хоккейной площадки, расположенной по адресу: пос. Красная Долина, напротив д. 34</t>
  </si>
  <si>
    <t xml:space="preserve">  от 10 декабря 2018 г. № 165 </t>
  </si>
  <si>
    <t>в редакции решения</t>
  </si>
  <si>
    <t>1.1. Разработка рабочей документации по строительству культурно-досугового центра на земельном участке, расположенном по адресу: Ленинградская область, Выборгский район, г. Приморск, ул. Пушкинская аллея</t>
  </si>
  <si>
    <t>1.2. Оказание услуг по технологическому присоединению к электрической сети объекта: земельный участок под строительство культурно-досугового центра, расположенного по адресу: Ленинградская область, Выборгский район, г. Приморск, Пушкинская аллея</t>
  </si>
  <si>
    <t>1.3. Оказание услуг по авторскому надзору</t>
  </si>
  <si>
    <t>1.4. Оказание услуг по строительному контролю</t>
  </si>
  <si>
    <t>1.5. 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</si>
  <si>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1. Строительство и реконструкция объектов культуры в городских поселениях Ленинградской области</t>
  </si>
  <si>
    <t>2. Строительство объектов социально-культурной сферы</t>
  </si>
  <si>
    <t>2.1. Выполнение комплекса кадастровых работ по формированию и постановке на государственный кадастровый учет земельного участка под строительство культурно-досугового центра</t>
  </si>
  <si>
    <t>2.2. Технические условия на предоставление комплекса услуг связи по адресу: Ленинградская область, Выборгский район, г. Приморск, Пушкинская аллея</t>
  </si>
  <si>
    <t>2.3. Консультативные услуги в сфере строительного контроля</t>
  </si>
  <si>
    <t>1.6. Приобретение не монтируемого оборудования, мебели, инвентаря</t>
  </si>
  <si>
    <t>от 05 марта 2019 г. №176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</si>
</sst>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8" fillId="0" borderId="10" xfId="0" applyNumberFormat="1" applyFont="1" applyFill="1" applyBorder="1" applyAlignment="1">
      <alignment horizontal="right" vertical="top" wrapText="1"/>
    </xf>
    <xf numFmtId="168" fontId="8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selection activeCell="A14" sqref="A14:K14"/>
    </sheetView>
  </sheetViews>
  <sheetFormatPr defaultColWidth="9.00390625" defaultRowHeight="12.75"/>
  <cols>
    <col min="1" max="1" width="50.25390625" style="1" customWidth="1"/>
    <col min="2" max="2" width="9.125" style="1" customWidth="1"/>
    <col min="3" max="3" width="10.75390625" style="1" customWidth="1"/>
    <col min="4" max="5" width="10.25390625" style="1" customWidth="1"/>
    <col min="6" max="6" width="10.625" style="1" customWidth="1"/>
    <col min="7" max="7" width="10.25390625" style="1" customWidth="1"/>
    <col min="8" max="8" width="10.375" style="1" customWidth="1"/>
    <col min="9" max="9" width="11.75390625" style="1" customWidth="1"/>
    <col min="10" max="10" width="10.25390625" style="1" customWidth="1"/>
    <col min="11" max="11" width="26.00390625" style="1" customWidth="1"/>
    <col min="12" max="16384" width="9.125" style="1" customWidth="1"/>
  </cols>
  <sheetData>
    <row r="1" ht="15.75">
      <c r="K1" s="17" t="s">
        <v>2</v>
      </c>
    </row>
    <row r="2" ht="15.75">
      <c r="K2" s="17" t="s">
        <v>3</v>
      </c>
    </row>
    <row r="3" ht="15.75">
      <c r="K3" s="18" t="s">
        <v>4</v>
      </c>
    </row>
    <row r="4" ht="15.75">
      <c r="K4" s="17" t="s">
        <v>5</v>
      </c>
    </row>
    <row r="5" ht="15.75">
      <c r="K5" s="17" t="s">
        <v>6</v>
      </c>
    </row>
    <row r="6" spans="8:11" ht="15.75">
      <c r="H6" s="26" t="s">
        <v>53</v>
      </c>
      <c r="I6" s="26"/>
      <c r="J6" s="26"/>
      <c r="K6" s="26"/>
    </row>
    <row r="7" spans="8:11" ht="15.75">
      <c r="H7" s="26" t="s">
        <v>54</v>
      </c>
      <c r="I7" s="26"/>
      <c r="J7" s="26"/>
      <c r="K7" s="26"/>
    </row>
    <row r="8" ht="15.75">
      <c r="K8" s="18" t="s">
        <v>66</v>
      </c>
    </row>
    <row r="9" ht="15.75">
      <c r="K9" s="17" t="s">
        <v>47</v>
      </c>
    </row>
    <row r="10" ht="15">
      <c r="K10" s="2"/>
    </row>
    <row r="11" spans="1:11" s="3" customFormat="1" ht="15.7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3" customFormat="1" ht="15.75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3" customFormat="1" ht="15.75">
      <c r="A13" s="22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s="3" customFormat="1" ht="15.75">
      <c r="A14" s="24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3" customFormat="1" ht="15.75">
      <c r="A15" s="23" t="s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s="3" customFormat="1" ht="15.75">
      <c r="A16" s="25" t="s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s="3" customFormat="1" ht="31.5">
      <c r="A17" s="4" t="s">
        <v>29</v>
      </c>
      <c r="B17" s="19" t="s">
        <v>44</v>
      </c>
      <c r="C17" s="20"/>
      <c r="D17" s="21"/>
      <c r="E17" s="19" t="s">
        <v>45</v>
      </c>
      <c r="F17" s="20"/>
      <c r="G17" s="21"/>
      <c r="H17" s="19" t="s">
        <v>46</v>
      </c>
      <c r="I17" s="20"/>
      <c r="J17" s="21"/>
      <c r="K17" s="4" t="s">
        <v>0</v>
      </c>
    </row>
    <row r="18" spans="1:11" s="3" customFormat="1" ht="30">
      <c r="A18" s="4"/>
      <c r="B18" s="9" t="s">
        <v>32</v>
      </c>
      <c r="C18" s="9" t="s">
        <v>33</v>
      </c>
      <c r="D18" s="9" t="s">
        <v>34</v>
      </c>
      <c r="E18" s="9" t="s">
        <v>32</v>
      </c>
      <c r="F18" s="9" t="s">
        <v>33</v>
      </c>
      <c r="G18" s="9" t="s">
        <v>34</v>
      </c>
      <c r="H18" s="9" t="s">
        <v>32</v>
      </c>
      <c r="I18" s="9" t="s">
        <v>33</v>
      </c>
      <c r="J18" s="9" t="s">
        <v>34</v>
      </c>
      <c r="K18" s="4"/>
    </row>
    <row r="19" spans="1:11" s="3" customFormat="1" ht="15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</row>
    <row r="20" spans="1:11" s="8" customFormat="1" ht="18" customHeight="1">
      <c r="A20" s="12" t="s">
        <v>30</v>
      </c>
      <c r="B20" s="14">
        <f>SUM(C20:D20)</f>
        <v>39347</v>
      </c>
      <c r="C20" s="14">
        <f>SUM(C21)</f>
        <v>30000</v>
      </c>
      <c r="D20" s="14">
        <f aca="true" t="shared" si="0" ref="D20:J20">SUM(D21)</f>
        <v>9347</v>
      </c>
      <c r="E20" s="14">
        <f t="shared" si="0"/>
        <v>111752.4</v>
      </c>
      <c r="F20" s="14">
        <f t="shared" si="0"/>
        <v>100000</v>
      </c>
      <c r="G20" s="14">
        <f t="shared" si="0"/>
        <v>11752.4</v>
      </c>
      <c r="H20" s="14">
        <f t="shared" si="0"/>
        <v>268086.5</v>
      </c>
      <c r="I20" s="14">
        <f t="shared" si="0"/>
        <v>259722.99999999997</v>
      </c>
      <c r="J20" s="14">
        <f t="shared" si="0"/>
        <v>8363.5</v>
      </c>
      <c r="K20" s="6"/>
    </row>
    <row r="21" spans="1:11" s="8" customFormat="1" ht="15.75">
      <c r="A21" s="12" t="s">
        <v>31</v>
      </c>
      <c r="B21" s="14">
        <f aca="true" t="shared" si="1" ref="B21:B62">SUM(C21:D21)</f>
        <v>39347</v>
      </c>
      <c r="C21" s="14">
        <f>SUM(C22+C28+C33+C36+C39+C46)</f>
        <v>30000</v>
      </c>
      <c r="D21" s="14">
        <f>SUM(D22+D28+D33+D36+D39+D46)</f>
        <v>9347</v>
      </c>
      <c r="E21" s="14">
        <f aca="true" t="shared" si="2" ref="E21:J21">SUM(E22+E28+E33+E36+E39+E46)</f>
        <v>111752.4</v>
      </c>
      <c r="F21" s="14">
        <f t="shared" si="2"/>
        <v>100000</v>
      </c>
      <c r="G21" s="14">
        <f t="shared" si="2"/>
        <v>11752.4</v>
      </c>
      <c r="H21" s="14">
        <f t="shared" si="2"/>
        <v>268086.5</v>
      </c>
      <c r="I21" s="14">
        <f t="shared" si="2"/>
        <v>259722.99999999997</v>
      </c>
      <c r="J21" s="14">
        <f t="shared" si="2"/>
        <v>8363.5</v>
      </c>
      <c r="K21" s="6"/>
    </row>
    <row r="22" spans="1:11" s="8" customFormat="1" ht="47.25">
      <c r="A22" s="12" t="s">
        <v>12</v>
      </c>
      <c r="B22" s="14">
        <f t="shared" si="1"/>
        <v>1850</v>
      </c>
      <c r="C22" s="14"/>
      <c r="D22" s="14">
        <f>SUM(D23)</f>
        <v>1850</v>
      </c>
      <c r="E22" s="14">
        <f aca="true" t="shared" si="3" ref="E22:E53">SUM(F22:G22)</f>
        <v>2425</v>
      </c>
      <c r="F22" s="14"/>
      <c r="G22" s="14">
        <f>SUM(G23)</f>
        <v>2425</v>
      </c>
      <c r="H22" s="14"/>
      <c r="I22" s="14"/>
      <c r="J22" s="14"/>
      <c r="K22" s="7" t="s">
        <v>8</v>
      </c>
    </row>
    <row r="23" spans="1:11" s="8" customFormat="1" ht="126">
      <c r="A23" s="13" t="s">
        <v>13</v>
      </c>
      <c r="B23" s="14">
        <f t="shared" si="1"/>
        <v>1850</v>
      </c>
      <c r="C23" s="14"/>
      <c r="D23" s="14">
        <f>SUM(D24)</f>
        <v>1850</v>
      </c>
      <c r="E23" s="14">
        <f t="shared" si="3"/>
        <v>2425</v>
      </c>
      <c r="F23" s="14"/>
      <c r="G23" s="14">
        <f>SUM(G24)</f>
        <v>2425</v>
      </c>
      <c r="H23" s="14"/>
      <c r="I23" s="14"/>
      <c r="J23" s="14"/>
      <c r="K23" s="7" t="s">
        <v>8</v>
      </c>
    </row>
    <row r="24" spans="1:11" s="11" customFormat="1" ht="47.25">
      <c r="A24" s="10" t="s">
        <v>17</v>
      </c>
      <c r="B24" s="15">
        <f t="shared" si="1"/>
        <v>1850</v>
      </c>
      <c r="C24" s="15"/>
      <c r="D24" s="15">
        <f>SUM(D25:D27)</f>
        <v>1850</v>
      </c>
      <c r="E24" s="15">
        <f t="shared" si="3"/>
        <v>2425</v>
      </c>
      <c r="F24" s="15"/>
      <c r="G24" s="15">
        <f>SUM(G25:G27)</f>
        <v>2425</v>
      </c>
      <c r="H24" s="15"/>
      <c r="I24" s="15"/>
      <c r="J24" s="15"/>
      <c r="K24" s="10" t="s">
        <v>8</v>
      </c>
    </row>
    <row r="25" spans="1:11" s="11" customFormat="1" ht="110.25">
      <c r="A25" s="10" t="s">
        <v>35</v>
      </c>
      <c r="B25" s="15">
        <f t="shared" si="1"/>
        <v>150</v>
      </c>
      <c r="C25" s="15"/>
      <c r="D25" s="15">
        <f>100+50</f>
        <v>150</v>
      </c>
      <c r="E25" s="15">
        <f t="shared" si="3"/>
        <v>125</v>
      </c>
      <c r="F25" s="15"/>
      <c r="G25" s="15">
        <v>125</v>
      </c>
      <c r="H25" s="15"/>
      <c r="I25" s="15"/>
      <c r="J25" s="15"/>
      <c r="K25" s="10" t="s">
        <v>8</v>
      </c>
    </row>
    <row r="26" spans="1:11" s="11" customFormat="1" ht="47.25">
      <c r="A26" s="10" t="s">
        <v>36</v>
      </c>
      <c r="B26" s="15">
        <f t="shared" si="1"/>
        <v>1700</v>
      </c>
      <c r="C26" s="15"/>
      <c r="D26" s="15">
        <f>2300-600</f>
        <v>1700</v>
      </c>
      <c r="E26" s="15"/>
      <c r="F26" s="15"/>
      <c r="G26" s="15"/>
      <c r="H26" s="15"/>
      <c r="I26" s="15"/>
      <c r="J26" s="15"/>
      <c r="K26" s="10" t="s">
        <v>8</v>
      </c>
    </row>
    <row r="27" spans="1:11" s="11" customFormat="1" ht="47.25">
      <c r="A27" s="10" t="s">
        <v>37</v>
      </c>
      <c r="B27" s="15"/>
      <c r="C27" s="15"/>
      <c r="D27" s="15"/>
      <c r="E27" s="15">
        <f t="shared" si="3"/>
        <v>2300</v>
      </c>
      <c r="F27" s="15"/>
      <c r="G27" s="15">
        <v>2300</v>
      </c>
      <c r="H27" s="15"/>
      <c r="I27" s="15"/>
      <c r="J27" s="15"/>
      <c r="K27" s="10" t="s">
        <v>8</v>
      </c>
    </row>
    <row r="28" spans="1:11" s="8" customFormat="1" ht="47.25">
      <c r="A28" s="12" t="s">
        <v>48</v>
      </c>
      <c r="B28" s="14">
        <f t="shared" si="1"/>
        <v>750</v>
      </c>
      <c r="C28" s="14"/>
      <c r="D28" s="14">
        <f>SUM(D29)</f>
        <v>750</v>
      </c>
      <c r="E28" s="14">
        <f t="shared" si="3"/>
        <v>2000</v>
      </c>
      <c r="F28" s="14"/>
      <c r="G28" s="14">
        <f>SUM(G29)</f>
        <v>2000</v>
      </c>
      <c r="H28" s="14"/>
      <c r="I28" s="14"/>
      <c r="J28" s="14"/>
      <c r="K28" s="6" t="s">
        <v>8</v>
      </c>
    </row>
    <row r="29" spans="1:11" s="11" customFormat="1" ht="47.25">
      <c r="A29" s="10" t="s">
        <v>50</v>
      </c>
      <c r="B29" s="15">
        <f t="shared" si="1"/>
        <v>750</v>
      </c>
      <c r="C29" s="15"/>
      <c r="D29" s="15">
        <f>SUM(D30:D32)</f>
        <v>750</v>
      </c>
      <c r="E29" s="15">
        <f t="shared" si="3"/>
        <v>2000</v>
      </c>
      <c r="F29" s="15"/>
      <c r="G29" s="15">
        <f>SUM(G30:G32)</f>
        <v>2000</v>
      </c>
      <c r="H29" s="15"/>
      <c r="I29" s="15"/>
      <c r="J29" s="15"/>
      <c r="K29" s="10" t="s">
        <v>8</v>
      </c>
    </row>
    <row r="30" spans="1:11" s="11" customFormat="1" ht="47.25">
      <c r="A30" s="10" t="s">
        <v>18</v>
      </c>
      <c r="B30" s="15">
        <f t="shared" si="1"/>
        <v>700</v>
      </c>
      <c r="C30" s="15"/>
      <c r="D30" s="15">
        <v>700</v>
      </c>
      <c r="E30" s="15"/>
      <c r="F30" s="15"/>
      <c r="G30" s="15"/>
      <c r="H30" s="15"/>
      <c r="I30" s="15"/>
      <c r="J30" s="15"/>
      <c r="K30" s="10" t="s">
        <v>8</v>
      </c>
    </row>
    <row r="31" spans="1:11" s="11" customFormat="1" ht="47.25">
      <c r="A31" s="10" t="s">
        <v>41</v>
      </c>
      <c r="B31" s="15">
        <f t="shared" si="1"/>
        <v>50</v>
      </c>
      <c r="C31" s="15"/>
      <c r="D31" s="15">
        <f>100-50</f>
        <v>50</v>
      </c>
      <c r="E31" s="15"/>
      <c r="F31" s="15"/>
      <c r="G31" s="15"/>
      <c r="H31" s="15"/>
      <c r="I31" s="15"/>
      <c r="J31" s="15"/>
      <c r="K31" s="10" t="s">
        <v>8</v>
      </c>
    </row>
    <row r="32" spans="1:11" s="11" customFormat="1" ht="47.25">
      <c r="A32" s="10" t="s">
        <v>40</v>
      </c>
      <c r="B32" s="15"/>
      <c r="C32" s="15"/>
      <c r="D32" s="15"/>
      <c r="E32" s="15">
        <f t="shared" si="3"/>
        <v>2000</v>
      </c>
      <c r="F32" s="15"/>
      <c r="G32" s="15">
        <v>2000</v>
      </c>
      <c r="H32" s="15"/>
      <c r="I32" s="15"/>
      <c r="J32" s="15"/>
      <c r="K32" s="10" t="s">
        <v>8</v>
      </c>
    </row>
    <row r="33" spans="1:11" s="8" customFormat="1" ht="63">
      <c r="A33" s="12" t="s">
        <v>26</v>
      </c>
      <c r="B33" s="14"/>
      <c r="C33" s="14"/>
      <c r="D33" s="14"/>
      <c r="E33" s="14">
        <f t="shared" si="3"/>
        <v>67.9</v>
      </c>
      <c r="F33" s="14"/>
      <c r="G33" s="14">
        <f aca="true" t="shared" si="4" ref="G33:J34">SUM(G34)</f>
        <v>67.9</v>
      </c>
      <c r="H33" s="14">
        <f aca="true" t="shared" si="5" ref="H33:H53">SUM(I33:J33)</f>
        <v>296.5</v>
      </c>
      <c r="I33" s="14"/>
      <c r="J33" s="14">
        <f t="shared" si="4"/>
        <v>296.5</v>
      </c>
      <c r="K33" s="7" t="s">
        <v>8</v>
      </c>
    </row>
    <row r="34" spans="1:11" s="8" customFormat="1" ht="63">
      <c r="A34" s="12" t="s">
        <v>27</v>
      </c>
      <c r="B34" s="14"/>
      <c r="C34" s="14"/>
      <c r="D34" s="14"/>
      <c r="E34" s="14">
        <f t="shared" si="3"/>
        <v>67.9</v>
      </c>
      <c r="F34" s="14"/>
      <c r="G34" s="14">
        <f t="shared" si="4"/>
        <v>67.9</v>
      </c>
      <c r="H34" s="14">
        <f t="shared" si="5"/>
        <v>296.5</v>
      </c>
      <c r="I34" s="14"/>
      <c r="J34" s="14">
        <f t="shared" si="4"/>
        <v>296.5</v>
      </c>
      <c r="K34" s="7" t="s">
        <v>8</v>
      </c>
    </row>
    <row r="35" spans="1:11" s="3" customFormat="1" ht="63">
      <c r="A35" s="6" t="s">
        <v>38</v>
      </c>
      <c r="B35" s="16"/>
      <c r="C35" s="16"/>
      <c r="D35" s="16"/>
      <c r="E35" s="16">
        <f t="shared" si="3"/>
        <v>67.9</v>
      </c>
      <c r="F35" s="16"/>
      <c r="G35" s="16">
        <v>67.9</v>
      </c>
      <c r="H35" s="16">
        <f t="shared" si="5"/>
        <v>296.5</v>
      </c>
      <c r="I35" s="16"/>
      <c r="J35" s="16">
        <v>296.5</v>
      </c>
      <c r="K35" s="6" t="s">
        <v>8</v>
      </c>
    </row>
    <row r="36" spans="1:11" s="8" customFormat="1" ht="94.5">
      <c r="A36" s="12" t="s">
        <v>19</v>
      </c>
      <c r="B36" s="14">
        <f t="shared" si="1"/>
        <v>100</v>
      </c>
      <c r="C36" s="14"/>
      <c r="D36" s="14">
        <f>SUM(D37)</f>
        <v>100</v>
      </c>
      <c r="E36" s="14"/>
      <c r="F36" s="14"/>
      <c r="G36" s="14"/>
      <c r="H36" s="14"/>
      <c r="I36" s="14"/>
      <c r="J36" s="14"/>
      <c r="K36" s="7" t="s">
        <v>8</v>
      </c>
    </row>
    <row r="37" spans="1:11" s="8" customFormat="1" ht="47.25">
      <c r="A37" s="12" t="s">
        <v>20</v>
      </c>
      <c r="B37" s="14">
        <f t="shared" si="1"/>
        <v>100</v>
      </c>
      <c r="C37" s="14"/>
      <c r="D37" s="14">
        <f>SUM(D38)</f>
        <v>100</v>
      </c>
      <c r="E37" s="14"/>
      <c r="F37" s="14"/>
      <c r="G37" s="14"/>
      <c r="H37" s="14"/>
      <c r="I37" s="14"/>
      <c r="J37" s="14"/>
      <c r="K37" s="7" t="s">
        <v>8</v>
      </c>
    </row>
    <row r="38" spans="1:11" s="11" customFormat="1" ht="63">
      <c r="A38" s="10" t="s">
        <v>39</v>
      </c>
      <c r="B38" s="15">
        <f t="shared" si="1"/>
        <v>100</v>
      </c>
      <c r="C38" s="15"/>
      <c r="D38" s="15">
        <f>500-400</f>
        <v>100</v>
      </c>
      <c r="E38" s="15"/>
      <c r="F38" s="15"/>
      <c r="G38" s="15"/>
      <c r="H38" s="15"/>
      <c r="I38" s="15"/>
      <c r="J38" s="15"/>
      <c r="K38" s="10" t="s">
        <v>8</v>
      </c>
    </row>
    <row r="39" spans="1:11" s="8" customFormat="1" ht="47.25">
      <c r="A39" s="12" t="s">
        <v>14</v>
      </c>
      <c r="B39" s="14">
        <f t="shared" si="1"/>
        <v>1200</v>
      </c>
      <c r="C39" s="14"/>
      <c r="D39" s="14">
        <f>SUM(D40)</f>
        <v>1200</v>
      </c>
      <c r="E39" s="14">
        <f t="shared" si="3"/>
        <v>2392.5</v>
      </c>
      <c r="F39" s="14"/>
      <c r="G39" s="14">
        <f>SUM(G40)</f>
        <v>2392.5</v>
      </c>
      <c r="H39" s="14">
        <f t="shared" si="5"/>
        <v>3200</v>
      </c>
      <c r="I39" s="14"/>
      <c r="J39" s="14">
        <f>SUM(J40)</f>
        <v>3200</v>
      </c>
      <c r="K39" s="7" t="s">
        <v>8</v>
      </c>
    </row>
    <row r="40" spans="1:11" s="8" customFormat="1" ht="63">
      <c r="A40" s="12" t="s">
        <v>21</v>
      </c>
      <c r="B40" s="14">
        <f t="shared" si="1"/>
        <v>1200</v>
      </c>
      <c r="C40" s="14"/>
      <c r="D40" s="14">
        <f>SUM(D41)</f>
        <v>1200</v>
      </c>
      <c r="E40" s="14">
        <f t="shared" si="3"/>
        <v>2392.5</v>
      </c>
      <c r="F40" s="14"/>
      <c r="G40" s="14">
        <f>SUM(G41)</f>
        <v>2392.5</v>
      </c>
      <c r="H40" s="14">
        <f t="shared" si="5"/>
        <v>3200</v>
      </c>
      <c r="I40" s="14"/>
      <c r="J40" s="14">
        <f>SUM(J41)</f>
        <v>3200</v>
      </c>
      <c r="K40" s="7" t="s">
        <v>8</v>
      </c>
    </row>
    <row r="41" spans="1:11" s="11" customFormat="1" ht="47.25">
      <c r="A41" s="10" t="s">
        <v>22</v>
      </c>
      <c r="B41" s="15">
        <f t="shared" si="1"/>
        <v>1200</v>
      </c>
      <c r="C41" s="15"/>
      <c r="D41" s="15">
        <f>SUM(D42:D45)</f>
        <v>1200</v>
      </c>
      <c r="E41" s="15">
        <f t="shared" si="3"/>
        <v>2392.5</v>
      </c>
      <c r="F41" s="15"/>
      <c r="G41" s="15">
        <f>SUM(G42:G45)</f>
        <v>2392.5</v>
      </c>
      <c r="H41" s="15">
        <f t="shared" si="5"/>
        <v>3200</v>
      </c>
      <c r="I41" s="15"/>
      <c r="J41" s="15">
        <f>SUM(J42:J45)</f>
        <v>3200</v>
      </c>
      <c r="K41" s="10" t="s">
        <v>8</v>
      </c>
    </row>
    <row r="42" spans="1:11" s="11" customFormat="1" ht="78.75">
      <c r="A42" s="10" t="s">
        <v>23</v>
      </c>
      <c r="B42" s="15">
        <f t="shared" si="1"/>
        <v>500</v>
      </c>
      <c r="C42" s="15"/>
      <c r="D42" s="15">
        <v>500</v>
      </c>
      <c r="E42" s="15"/>
      <c r="F42" s="15"/>
      <c r="G42" s="15"/>
      <c r="H42" s="15"/>
      <c r="I42" s="15"/>
      <c r="J42" s="15"/>
      <c r="K42" s="10" t="s">
        <v>8</v>
      </c>
    </row>
    <row r="43" spans="1:11" s="11" customFormat="1" ht="94.5">
      <c r="A43" s="10" t="s">
        <v>24</v>
      </c>
      <c r="B43" s="15">
        <f t="shared" si="1"/>
        <v>500</v>
      </c>
      <c r="C43" s="15"/>
      <c r="D43" s="15">
        <v>500</v>
      </c>
      <c r="E43" s="15">
        <f t="shared" si="3"/>
        <v>500</v>
      </c>
      <c r="F43" s="15"/>
      <c r="G43" s="15">
        <v>500</v>
      </c>
      <c r="H43" s="15">
        <f t="shared" si="5"/>
        <v>200</v>
      </c>
      <c r="I43" s="15"/>
      <c r="J43" s="15">
        <v>200</v>
      </c>
      <c r="K43" s="10" t="s">
        <v>8</v>
      </c>
    </row>
    <row r="44" spans="1:11" s="11" customFormat="1" ht="63">
      <c r="A44" s="10" t="s">
        <v>42</v>
      </c>
      <c r="B44" s="15"/>
      <c r="C44" s="15"/>
      <c r="D44" s="15"/>
      <c r="E44" s="15">
        <f t="shared" si="3"/>
        <v>1892.5</v>
      </c>
      <c r="F44" s="15"/>
      <c r="G44" s="15">
        <v>1892.5</v>
      </c>
      <c r="H44" s="15"/>
      <c r="I44" s="15"/>
      <c r="J44" s="15"/>
      <c r="K44" s="10" t="s">
        <v>8</v>
      </c>
    </row>
    <row r="45" spans="1:11" s="11" customFormat="1" ht="78.75">
      <c r="A45" s="10" t="s">
        <v>43</v>
      </c>
      <c r="B45" s="15">
        <f t="shared" si="1"/>
        <v>200</v>
      </c>
      <c r="C45" s="15"/>
      <c r="D45" s="15">
        <v>200</v>
      </c>
      <c r="E45" s="15"/>
      <c r="F45" s="15"/>
      <c r="G45" s="15"/>
      <c r="H45" s="15">
        <f t="shared" si="5"/>
        <v>3000</v>
      </c>
      <c r="I45" s="15"/>
      <c r="J45" s="15">
        <v>3000</v>
      </c>
      <c r="K45" s="10" t="s">
        <v>8</v>
      </c>
    </row>
    <row r="46" spans="1:11" s="8" customFormat="1" ht="63">
      <c r="A46" s="12" t="s">
        <v>15</v>
      </c>
      <c r="B46" s="14">
        <f>SUM(B47+B59)</f>
        <v>35447</v>
      </c>
      <c r="C46" s="14">
        <f aca="true" t="shared" si="6" ref="C46:J46">SUM(C47+C59)</f>
        <v>30000</v>
      </c>
      <c r="D46" s="14">
        <f t="shared" si="6"/>
        <v>5447</v>
      </c>
      <c r="E46" s="14">
        <f t="shared" si="6"/>
        <v>104867</v>
      </c>
      <c r="F46" s="14">
        <f t="shared" si="6"/>
        <v>100000</v>
      </c>
      <c r="G46" s="14">
        <f t="shared" si="6"/>
        <v>4867</v>
      </c>
      <c r="H46" s="14">
        <f t="shared" si="6"/>
        <v>264590</v>
      </c>
      <c r="I46" s="14">
        <f t="shared" si="6"/>
        <v>259722.99999999997</v>
      </c>
      <c r="J46" s="14">
        <f t="shared" si="6"/>
        <v>4866.999999999999</v>
      </c>
      <c r="K46" s="7" t="s">
        <v>8</v>
      </c>
    </row>
    <row r="47" spans="1:11" s="8" customFormat="1" ht="47.25">
      <c r="A47" s="12" t="s">
        <v>16</v>
      </c>
      <c r="B47" s="14">
        <f aca="true" t="shared" si="7" ref="B47:J47">SUM(B48+B55)</f>
        <v>35237</v>
      </c>
      <c r="C47" s="14">
        <f t="shared" si="7"/>
        <v>30000</v>
      </c>
      <c r="D47" s="14">
        <f t="shared" si="7"/>
        <v>5237</v>
      </c>
      <c r="E47" s="14">
        <f t="shared" si="7"/>
        <v>104867</v>
      </c>
      <c r="F47" s="14">
        <f t="shared" si="7"/>
        <v>100000</v>
      </c>
      <c r="G47" s="14">
        <f t="shared" si="7"/>
        <v>4867</v>
      </c>
      <c r="H47" s="14">
        <f t="shared" si="7"/>
        <v>264590</v>
      </c>
      <c r="I47" s="14">
        <f t="shared" si="7"/>
        <v>259722.99999999997</v>
      </c>
      <c r="J47" s="14">
        <f t="shared" si="7"/>
        <v>4866.999999999999</v>
      </c>
      <c r="K47" s="7" t="s">
        <v>8</v>
      </c>
    </row>
    <row r="48" spans="1:11" s="11" customFormat="1" ht="47.25">
      <c r="A48" s="10" t="s">
        <v>60</v>
      </c>
      <c r="B48" s="15">
        <f>SUM(B49:B54)</f>
        <v>34867</v>
      </c>
      <c r="C48" s="15">
        <f aca="true" t="shared" si="8" ref="C48:J48">SUM(C49:C54)</f>
        <v>30000</v>
      </c>
      <c r="D48" s="15">
        <f t="shared" si="8"/>
        <v>4867</v>
      </c>
      <c r="E48" s="15">
        <f t="shared" si="8"/>
        <v>104867</v>
      </c>
      <c r="F48" s="15">
        <f t="shared" si="8"/>
        <v>100000</v>
      </c>
      <c r="G48" s="15">
        <f t="shared" si="8"/>
        <v>4867</v>
      </c>
      <c r="H48" s="15">
        <f t="shared" si="8"/>
        <v>264590</v>
      </c>
      <c r="I48" s="15">
        <f t="shared" si="8"/>
        <v>259722.99999999997</v>
      </c>
      <c r="J48" s="15">
        <f t="shared" si="8"/>
        <v>4866.999999999999</v>
      </c>
      <c r="K48" s="10" t="s">
        <v>8</v>
      </c>
    </row>
    <row r="49" spans="1:11" s="11" customFormat="1" ht="78.75">
      <c r="A49" s="10" t="s">
        <v>55</v>
      </c>
      <c r="B49" s="15">
        <f t="shared" si="1"/>
        <v>4630.5</v>
      </c>
      <c r="C49" s="15">
        <v>3984.1</v>
      </c>
      <c r="D49" s="15">
        <v>646.4</v>
      </c>
      <c r="E49" s="15"/>
      <c r="F49" s="15"/>
      <c r="G49" s="15"/>
      <c r="H49" s="15"/>
      <c r="I49" s="15"/>
      <c r="J49" s="15"/>
      <c r="K49" s="10" t="s">
        <v>8</v>
      </c>
    </row>
    <row r="50" spans="1:11" s="11" customFormat="1" ht="94.5">
      <c r="A50" s="10" t="s">
        <v>56</v>
      </c>
      <c r="B50" s="15">
        <f t="shared" si="1"/>
        <v>21938.399999999998</v>
      </c>
      <c r="C50" s="15">
        <v>18876.1</v>
      </c>
      <c r="D50" s="15">
        <v>3062.3</v>
      </c>
      <c r="E50" s="15">
        <f t="shared" si="3"/>
        <v>0</v>
      </c>
      <c r="F50" s="15"/>
      <c r="G50" s="15"/>
      <c r="H50" s="15"/>
      <c r="I50" s="15"/>
      <c r="J50" s="15"/>
      <c r="K50" s="10" t="s">
        <v>8</v>
      </c>
    </row>
    <row r="51" spans="1:11" s="11" customFormat="1" ht="47.25">
      <c r="A51" s="10" t="s">
        <v>57</v>
      </c>
      <c r="B51" s="15">
        <f>SUM(C51:D51)</f>
        <v>16.3</v>
      </c>
      <c r="C51" s="15">
        <v>14</v>
      </c>
      <c r="D51" s="15">
        <v>2.3</v>
      </c>
      <c r="E51" s="15">
        <f>SUM(F51:G51)</f>
        <v>205.3</v>
      </c>
      <c r="F51" s="15">
        <v>195.8</v>
      </c>
      <c r="G51" s="15">
        <v>9.5</v>
      </c>
      <c r="H51" s="15">
        <f>SUM(I51:J51)</f>
        <v>517.5</v>
      </c>
      <c r="I51" s="15">
        <v>508</v>
      </c>
      <c r="J51" s="15">
        <v>9.5</v>
      </c>
      <c r="K51" s="10" t="s">
        <v>8</v>
      </c>
    </row>
    <row r="52" spans="1:11" s="11" customFormat="1" ht="47.25">
      <c r="A52" s="10" t="s">
        <v>58</v>
      </c>
      <c r="B52" s="15">
        <f t="shared" si="1"/>
        <v>156.8</v>
      </c>
      <c r="C52" s="15">
        <v>134.9</v>
      </c>
      <c r="D52" s="15">
        <v>21.9</v>
      </c>
      <c r="E52" s="15">
        <f t="shared" si="3"/>
        <v>1981.8</v>
      </c>
      <c r="F52" s="15">
        <v>1889.8</v>
      </c>
      <c r="G52" s="15">
        <v>92</v>
      </c>
      <c r="H52" s="15">
        <f t="shared" si="5"/>
        <v>4993.7</v>
      </c>
      <c r="I52" s="15">
        <v>4901.8</v>
      </c>
      <c r="J52" s="15">
        <v>91.9</v>
      </c>
      <c r="K52" s="10" t="s">
        <v>8</v>
      </c>
    </row>
    <row r="53" spans="1:11" s="11" customFormat="1" ht="63">
      <c r="A53" s="10" t="s">
        <v>59</v>
      </c>
      <c r="B53" s="15">
        <f t="shared" si="1"/>
        <v>8125</v>
      </c>
      <c r="C53" s="15">
        <v>6990.9</v>
      </c>
      <c r="D53" s="15">
        <v>1134.1</v>
      </c>
      <c r="E53" s="15">
        <f t="shared" si="3"/>
        <v>102679.9</v>
      </c>
      <c r="F53" s="15">
        <v>97914.4</v>
      </c>
      <c r="G53" s="15">
        <v>4765.5</v>
      </c>
      <c r="H53" s="15">
        <f t="shared" si="5"/>
        <v>254650.6</v>
      </c>
      <c r="I53" s="15">
        <v>249966.4</v>
      </c>
      <c r="J53" s="15">
        <v>4684.2</v>
      </c>
      <c r="K53" s="10" t="s">
        <v>8</v>
      </c>
    </row>
    <row r="54" spans="1:11" s="11" customFormat="1" ht="47.25">
      <c r="A54" s="10" t="s">
        <v>65</v>
      </c>
      <c r="B54" s="15"/>
      <c r="C54" s="15"/>
      <c r="D54" s="15"/>
      <c r="E54" s="15"/>
      <c r="F54" s="15"/>
      <c r="G54" s="15"/>
      <c r="H54" s="15">
        <f>SUM(I54:J54)</f>
        <v>4428.2</v>
      </c>
      <c r="I54" s="15">
        <v>4346.8</v>
      </c>
      <c r="J54" s="15">
        <v>81.4</v>
      </c>
      <c r="K54" s="10" t="s">
        <v>8</v>
      </c>
    </row>
    <row r="55" spans="1:11" s="11" customFormat="1" ht="47.25">
      <c r="A55" s="10" t="s">
        <v>61</v>
      </c>
      <c r="B55" s="15">
        <f>SUM(C55:D55)</f>
        <v>370</v>
      </c>
      <c r="C55" s="15"/>
      <c r="D55" s="15">
        <f>SUM(D56:D58)</f>
        <v>370</v>
      </c>
      <c r="E55" s="15"/>
      <c r="F55" s="15"/>
      <c r="G55" s="15"/>
      <c r="H55" s="15"/>
      <c r="I55" s="15"/>
      <c r="J55" s="15"/>
      <c r="K55" s="10" t="s">
        <v>8</v>
      </c>
    </row>
    <row r="56" spans="1:11" s="11" customFormat="1" ht="78.75">
      <c r="A56" s="10" t="s">
        <v>62</v>
      </c>
      <c r="B56" s="15">
        <f>SUM(C56:D56)</f>
        <v>50</v>
      </c>
      <c r="C56" s="15"/>
      <c r="D56" s="15">
        <v>50</v>
      </c>
      <c r="E56" s="15"/>
      <c r="F56" s="15"/>
      <c r="G56" s="15"/>
      <c r="H56" s="15"/>
      <c r="I56" s="15"/>
      <c r="J56" s="15"/>
      <c r="K56" s="10" t="s">
        <v>8</v>
      </c>
    </row>
    <row r="57" spans="1:11" s="11" customFormat="1" ht="63">
      <c r="A57" s="10" t="s">
        <v>63</v>
      </c>
      <c r="B57" s="15">
        <f>SUM(C57:D57)</f>
        <v>20</v>
      </c>
      <c r="C57" s="15"/>
      <c r="D57" s="15">
        <v>20</v>
      </c>
      <c r="E57" s="15"/>
      <c r="F57" s="15"/>
      <c r="G57" s="15"/>
      <c r="H57" s="15"/>
      <c r="I57" s="15"/>
      <c r="J57" s="15"/>
      <c r="K57" s="10" t="s">
        <v>8</v>
      </c>
    </row>
    <row r="58" spans="1:11" s="11" customFormat="1" ht="47.25">
      <c r="A58" s="10" t="s">
        <v>64</v>
      </c>
      <c r="B58" s="15">
        <f>SUM(C58:D58)</f>
        <v>300</v>
      </c>
      <c r="C58" s="15"/>
      <c r="D58" s="15">
        <v>300</v>
      </c>
      <c r="E58" s="15"/>
      <c r="F58" s="15"/>
      <c r="G58" s="15"/>
      <c r="H58" s="15"/>
      <c r="I58" s="15"/>
      <c r="J58" s="15"/>
      <c r="K58" s="10" t="s">
        <v>8</v>
      </c>
    </row>
    <row r="59" spans="1:11" s="8" customFormat="1" ht="47.25">
      <c r="A59" s="12" t="s">
        <v>49</v>
      </c>
      <c r="B59" s="14">
        <f t="shared" si="1"/>
        <v>210</v>
      </c>
      <c r="C59" s="14"/>
      <c r="D59" s="14">
        <f>SUM(D60)</f>
        <v>210</v>
      </c>
      <c r="E59" s="14"/>
      <c r="F59" s="14"/>
      <c r="G59" s="14"/>
      <c r="H59" s="14"/>
      <c r="I59" s="14"/>
      <c r="J59" s="14"/>
      <c r="K59" s="7" t="s">
        <v>8</v>
      </c>
    </row>
    <row r="60" spans="1:11" s="11" customFormat="1" ht="47.25">
      <c r="A60" s="10" t="s">
        <v>25</v>
      </c>
      <c r="B60" s="15">
        <f t="shared" si="1"/>
        <v>210</v>
      </c>
      <c r="C60" s="15"/>
      <c r="D60" s="15">
        <f>SUM(D61:D62)</f>
        <v>210</v>
      </c>
      <c r="E60" s="15"/>
      <c r="F60" s="15"/>
      <c r="G60" s="15"/>
      <c r="H60" s="15"/>
      <c r="I60" s="15"/>
      <c r="J60" s="15"/>
      <c r="K60" s="10" t="s">
        <v>8</v>
      </c>
    </row>
    <row r="61" spans="1:11" s="11" customFormat="1" ht="63">
      <c r="A61" s="10" t="s">
        <v>51</v>
      </c>
      <c r="B61" s="15">
        <f t="shared" si="1"/>
        <v>105</v>
      </c>
      <c r="C61" s="15"/>
      <c r="D61" s="15">
        <v>105</v>
      </c>
      <c r="E61" s="15"/>
      <c r="F61" s="15"/>
      <c r="G61" s="15"/>
      <c r="H61" s="15"/>
      <c r="I61" s="15"/>
      <c r="J61" s="15"/>
      <c r="K61" s="10" t="s">
        <v>8</v>
      </c>
    </row>
    <row r="62" spans="1:11" s="11" customFormat="1" ht="63">
      <c r="A62" s="10" t="s">
        <v>52</v>
      </c>
      <c r="B62" s="15">
        <f t="shared" si="1"/>
        <v>105</v>
      </c>
      <c r="C62" s="15"/>
      <c r="D62" s="15">
        <v>105</v>
      </c>
      <c r="E62" s="15"/>
      <c r="F62" s="15"/>
      <c r="G62" s="15"/>
      <c r="H62" s="15"/>
      <c r="I62" s="15"/>
      <c r="J62" s="15"/>
      <c r="K62" s="10" t="s">
        <v>8</v>
      </c>
    </row>
  </sheetData>
  <sheetProtection/>
  <mergeCells count="11">
    <mergeCell ref="H6:K6"/>
    <mergeCell ref="H7:K7"/>
    <mergeCell ref="B17:D17"/>
    <mergeCell ref="E17:G17"/>
    <mergeCell ref="H17:J17"/>
    <mergeCell ref="A11:K11"/>
    <mergeCell ref="A15:K15"/>
    <mergeCell ref="A12:K12"/>
    <mergeCell ref="A13:K13"/>
    <mergeCell ref="A14:K14"/>
    <mergeCell ref="A16:K16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2019-03-04T15:36:38Z</cp:lastPrinted>
  <dcterms:created xsi:type="dcterms:W3CDTF">2012-06-29T05:25:11Z</dcterms:created>
  <dcterms:modified xsi:type="dcterms:W3CDTF">2019-03-04T15:37:21Z</dcterms:modified>
  <cp:category/>
  <cp:version/>
  <cp:contentType/>
  <cp:contentStatus/>
</cp:coreProperties>
</file>