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<sst xmlns="http://schemas.openxmlformats.org/spreadsheetml/2006/main" count="193" uniqueCount="64">
  <si>
    <t>Наименование</t>
  </si>
  <si>
    <t/>
  </si>
  <si>
    <t>Резервные фонды</t>
  </si>
  <si>
    <t>Культура</t>
  </si>
  <si>
    <t>ВСЕГО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</si>
  <si>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</si>
  <si>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</si>
  <si>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</si>
  <si>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</si>
  <si>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</si>
  <si>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</si>
  <si>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</si>
  <si>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</si>
  <si>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</si>
  <si>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</si>
  <si>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</si>
  <si>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</si>
  <si>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</si>
  <si>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</si>
  <si>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</si>
  <si>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</si>
  <si>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</si>
  <si>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</si>
  <si>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</si>
  <si>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</si>
  <si>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</si>
  <si>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</si>
  <si>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</si>
  <si>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</si>
  <si>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</si>
  <si>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</si>
  <si>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</si>
  <si>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</si>
  <si>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</si>
  <si>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</si>
  <si>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</si>
  <si>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</si>
  <si>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</si>
  <si>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</si>
  <si>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</si>
  <si>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</si>
  <si>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</si>
  <si>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</si>
  <si>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</si>
  <si>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</si>
  <si>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</si>
  <si>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</si>
  <si>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</si>
  <si>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</si>
  <si>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</si>
  <si>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</si>
  <si>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 xml:space="preserve"> от 10 декабря 2015 г. № 60</t>
  </si>
  <si>
    <t>в редакции решения</t>
  </si>
  <si>
    <t>от  _________________ 2015 г. №_____</t>
  </si>
  <si>
    <t xml:space="preserve"> от 09 декабря 2016 г. № 97</t>
  </si>
  <si>
    <t>НА 2017 ГОД</t>
  </si>
  <si>
    <t>Другие вопросы в области национальной безопасности и правоохранительной деятельности</t>
  </si>
  <si>
    <t>14</t>
  </si>
  <si>
    <t>НАЦИОНАЛЬНАЯ ОБОРОНА</t>
  </si>
  <si>
    <t>Мобилизационная и вневойсковая подготовка</t>
  </si>
  <si>
    <t>07</t>
  </si>
  <si>
    <t>ОБРАЗОВАНИЕ</t>
  </si>
  <si>
    <t>Молодежная политика</t>
  </si>
  <si>
    <t>от 20 декабря 2017 г. №135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</si>
</sst>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168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justify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tabSelected="1" view="pageBreakPreview" zoomScaleSheetLayoutView="100" zoomScalePageLayoutView="0" workbookViewId="0" topLeftCell="A25">
      <selection activeCell="U15" sqref="U15"/>
    </sheetView>
  </sheetViews>
  <sheetFormatPr defaultColWidth="9.00390625" defaultRowHeight="12.75"/>
  <cols>
    <col min="1" max="1" width="75.25390625" style="11" customWidth="1"/>
    <col min="2" max="2" width="0.6171875" style="11" hidden="1" customWidth="1"/>
    <col min="3" max="3" width="6.875" style="11" customWidth="1"/>
    <col min="4" max="4" width="6.625" style="11" customWidth="1"/>
    <col min="5" max="9" width="14.00390625" style="11" hidden="1" customWidth="1"/>
    <col min="10" max="10" width="3.75390625" style="11" hidden="1" customWidth="1"/>
    <col min="11" max="15" width="14.00390625" style="11" hidden="1" customWidth="1"/>
    <col min="16" max="16" width="11.875" style="11" customWidth="1"/>
    <col min="17" max="16384" width="9.125" style="11" customWidth="1"/>
  </cols>
  <sheetData>
    <row r="1" spans="1:16" s="4" customFormat="1" ht="15.75">
      <c r="A1" s="2"/>
      <c r="B1" s="2"/>
      <c r="C1" s="3"/>
      <c r="D1" s="3"/>
      <c r="E1" s="3" t="s">
        <v>38</v>
      </c>
      <c r="F1" s="3" t="s">
        <v>38</v>
      </c>
      <c r="G1" s="3" t="s">
        <v>38</v>
      </c>
      <c r="H1" s="3" t="s">
        <v>38</v>
      </c>
      <c r="I1" s="3" t="s">
        <v>38</v>
      </c>
      <c r="J1" s="3" t="s">
        <v>38</v>
      </c>
      <c r="K1" s="3" t="s">
        <v>38</v>
      </c>
      <c r="L1" s="3" t="s">
        <v>38</v>
      </c>
      <c r="M1" s="3" t="s">
        <v>38</v>
      </c>
      <c r="N1" s="3" t="s">
        <v>38</v>
      </c>
      <c r="O1" s="3" t="s">
        <v>38</v>
      </c>
      <c r="P1" s="3" t="s">
        <v>38</v>
      </c>
    </row>
    <row r="2" spans="1:16" s="4" customFormat="1" ht="15.75">
      <c r="A2" s="2"/>
      <c r="B2" s="2"/>
      <c r="C2" s="3"/>
      <c r="D2" s="3"/>
      <c r="E2" s="3" t="s">
        <v>39</v>
      </c>
      <c r="F2" s="3" t="s">
        <v>39</v>
      </c>
      <c r="G2" s="3" t="s">
        <v>39</v>
      </c>
      <c r="H2" s="3" t="s">
        <v>39</v>
      </c>
      <c r="I2" s="3" t="s">
        <v>39</v>
      </c>
      <c r="J2" s="3" t="s">
        <v>39</v>
      </c>
      <c r="K2" s="3" t="s">
        <v>39</v>
      </c>
      <c r="L2" s="3" t="s">
        <v>39</v>
      </c>
      <c r="M2" s="3" t="s">
        <v>39</v>
      </c>
      <c r="N2" s="3" t="s">
        <v>39</v>
      </c>
      <c r="O2" s="3" t="s">
        <v>39</v>
      </c>
      <c r="P2" s="3" t="s">
        <v>39</v>
      </c>
    </row>
    <row r="3" spans="1:16" s="4" customFormat="1" ht="15.75">
      <c r="A3" s="2"/>
      <c r="B3" s="2"/>
      <c r="C3" s="3"/>
      <c r="D3" s="3"/>
      <c r="E3" s="3" t="s">
        <v>16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16</v>
      </c>
      <c r="N3" s="3" t="s">
        <v>16</v>
      </c>
      <c r="O3" s="3" t="s">
        <v>16</v>
      </c>
      <c r="P3" s="3" t="s">
        <v>16</v>
      </c>
    </row>
    <row r="4" spans="1:16" s="4" customFormat="1" ht="15.75">
      <c r="A4" s="2"/>
      <c r="B4" s="2"/>
      <c r="C4" s="3"/>
      <c r="D4" s="3"/>
      <c r="E4" s="3" t="s">
        <v>17</v>
      </c>
      <c r="F4" s="3" t="s">
        <v>17</v>
      </c>
      <c r="G4" s="3" t="s">
        <v>17</v>
      </c>
      <c r="H4" s="3" t="s">
        <v>17</v>
      </c>
      <c r="I4" s="3" t="s">
        <v>17</v>
      </c>
      <c r="J4" s="3" t="s">
        <v>17</v>
      </c>
      <c r="K4" s="3" t="s">
        <v>17</v>
      </c>
      <c r="L4" s="3" t="s">
        <v>17</v>
      </c>
      <c r="M4" s="3" t="s">
        <v>17</v>
      </c>
      <c r="N4" s="3" t="s">
        <v>17</v>
      </c>
      <c r="O4" s="3" t="s">
        <v>17</v>
      </c>
      <c r="P4" s="3" t="s">
        <v>17</v>
      </c>
    </row>
    <row r="5" spans="1:16" s="4" customFormat="1" ht="15.75">
      <c r="A5" s="2"/>
      <c r="B5" s="2"/>
      <c r="C5" s="3"/>
      <c r="D5" s="3"/>
      <c r="E5" s="3" t="s">
        <v>18</v>
      </c>
      <c r="F5" s="3" t="s">
        <v>18</v>
      </c>
      <c r="G5" s="3" t="s">
        <v>18</v>
      </c>
      <c r="H5" s="3" t="s">
        <v>18</v>
      </c>
      <c r="I5" s="3" t="s">
        <v>18</v>
      </c>
      <c r="J5" s="3" t="s">
        <v>18</v>
      </c>
      <c r="K5" s="3" t="s">
        <v>18</v>
      </c>
      <c r="L5" s="3" t="s">
        <v>18</v>
      </c>
      <c r="M5" s="3" t="s">
        <v>18</v>
      </c>
      <c r="N5" s="3" t="s">
        <v>18</v>
      </c>
      <c r="O5" s="3" t="s">
        <v>18</v>
      </c>
      <c r="P5" s="3" t="s">
        <v>18</v>
      </c>
    </row>
    <row r="6" spans="1:17" s="4" customFormat="1" ht="15.75">
      <c r="A6" s="5"/>
      <c r="B6" s="5"/>
      <c r="C6" s="6"/>
      <c r="D6" s="6"/>
      <c r="E6" s="6" t="s">
        <v>51</v>
      </c>
      <c r="F6" s="6" t="s">
        <v>51</v>
      </c>
      <c r="G6" s="6" t="s">
        <v>51</v>
      </c>
      <c r="H6" s="6" t="s">
        <v>51</v>
      </c>
      <c r="I6" s="6" t="s">
        <v>51</v>
      </c>
      <c r="J6" s="6" t="s">
        <v>51</v>
      </c>
      <c r="K6" s="6" t="s">
        <v>51</v>
      </c>
      <c r="L6" s="6" t="s">
        <v>51</v>
      </c>
      <c r="M6" s="6" t="s">
        <v>51</v>
      </c>
      <c r="N6" s="6" t="s">
        <v>51</v>
      </c>
      <c r="O6" s="6" t="s">
        <v>51</v>
      </c>
      <c r="P6" s="6" t="s">
        <v>54</v>
      </c>
      <c r="Q6" s="7"/>
    </row>
    <row r="7" spans="1:17" s="4" customFormat="1" ht="15.75">
      <c r="A7" s="5"/>
      <c r="B7" s="5"/>
      <c r="C7" s="3"/>
      <c r="D7" s="3"/>
      <c r="E7" s="3" t="s">
        <v>52</v>
      </c>
      <c r="F7" s="3" t="s">
        <v>52</v>
      </c>
      <c r="G7" s="3" t="s">
        <v>52</v>
      </c>
      <c r="H7" s="3" t="s">
        <v>52</v>
      </c>
      <c r="I7" s="3" t="s">
        <v>52</v>
      </c>
      <c r="J7" s="3" t="s">
        <v>52</v>
      </c>
      <c r="K7" s="3" t="s">
        <v>52</v>
      </c>
      <c r="L7" s="3" t="s">
        <v>52</v>
      </c>
      <c r="M7" s="3" t="s">
        <v>52</v>
      </c>
      <c r="N7" s="3" t="s">
        <v>52</v>
      </c>
      <c r="O7" s="3" t="s">
        <v>52</v>
      </c>
      <c r="P7" s="3" t="s">
        <v>52</v>
      </c>
      <c r="Q7" s="7"/>
    </row>
    <row r="8" spans="1:17" s="4" customFormat="1" ht="15.75">
      <c r="A8" s="5"/>
      <c r="B8" s="5"/>
      <c r="C8" s="3"/>
      <c r="D8" s="3"/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63</v>
      </c>
      <c r="Q8" s="7"/>
    </row>
    <row r="9" spans="1:17" s="4" customFormat="1" ht="15.75">
      <c r="A9" s="5"/>
      <c r="B9" s="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" t="s">
        <v>50</v>
      </c>
      <c r="Q9" s="7"/>
    </row>
    <row r="10" spans="1:16" s="4" customFormat="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</row>
    <row r="11" spans="1:16" ht="60.75" customHeight="1">
      <c r="A11" s="28" t="s">
        <v>47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5.75">
      <c r="A12" s="28" t="s">
        <v>55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 t="s">
        <v>23</v>
      </c>
    </row>
    <row r="14" spans="1:16" s="14" customFormat="1" ht="15" customHeight="1">
      <c r="A14" s="29" t="s">
        <v>0</v>
      </c>
      <c r="B14" s="29"/>
      <c r="C14" s="31" t="s">
        <v>48</v>
      </c>
      <c r="D14" s="31" t="s">
        <v>49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 t="s">
        <v>24</v>
      </c>
    </row>
    <row r="15" spans="1:18" s="14" customFormat="1" ht="15" customHeight="1">
      <c r="A15" s="29"/>
      <c r="B15" s="29"/>
      <c r="C15" s="32"/>
      <c r="D15" s="3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R15" s="15"/>
    </row>
    <row r="16" spans="1:16" ht="15.75">
      <c r="A16" s="16" t="s">
        <v>40</v>
      </c>
      <c r="B16" s="17"/>
      <c r="C16" s="18" t="s">
        <v>25</v>
      </c>
      <c r="D16" s="18" t="s">
        <v>35</v>
      </c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>
        <f>SUM(P17:P21)</f>
        <v>29918.199999999993</v>
      </c>
    </row>
    <row r="17" spans="1:16" ht="31.5">
      <c r="A17" s="20" t="s">
        <v>12</v>
      </c>
      <c r="B17" s="17"/>
      <c r="C17" s="21" t="s">
        <v>25</v>
      </c>
      <c r="D17" s="21" t="s">
        <v>26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2">
        <v>1038.1</v>
      </c>
    </row>
    <row r="18" spans="1:21" ht="47.25">
      <c r="A18" s="20" t="s">
        <v>13</v>
      </c>
      <c r="B18" s="21"/>
      <c r="C18" s="21" t="s">
        <v>25</v>
      </c>
      <c r="D18" s="21" t="s">
        <v>28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>
        <f>19991.8-46.5+190.5+57.5+28.2+77.1+303.6+204.1</f>
        <v>20806.299999999996</v>
      </c>
      <c r="T18" s="23"/>
      <c r="U18" s="23"/>
    </row>
    <row r="19" spans="1:21" ht="31.5">
      <c r="A19" s="1" t="s">
        <v>19</v>
      </c>
      <c r="B19" s="21"/>
      <c r="C19" s="21" t="s">
        <v>25</v>
      </c>
      <c r="D19" s="2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>
        <v>235.5</v>
      </c>
      <c r="T19" s="23"/>
      <c r="U19" s="23"/>
    </row>
    <row r="20" spans="1:21" ht="15.75">
      <c r="A20" s="20" t="s">
        <v>2</v>
      </c>
      <c r="B20" s="21"/>
      <c r="C20" s="21" t="s">
        <v>25</v>
      </c>
      <c r="D20" s="21" t="s">
        <v>32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>
        <v>3074.2</v>
      </c>
      <c r="T20" s="23"/>
      <c r="U20" s="23"/>
    </row>
    <row r="21" spans="1:21" ht="15.75">
      <c r="A21" s="1" t="s">
        <v>20</v>
      </c>
      <c r="B21" s="21"/>
      <c r="C21" s="21" t="s">
        <v>25</v>
      </c>
      <c r="D21" s="21" t="s">
        <v>33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>
        <f>4465+443+98+1.4-97.9-3.6-200+58.2</f>
        <v>4764.099999999999</v>
      </c>
      <c r="T21" s="23"/>
      <c r="U21" s="23"/>
    </row>
    <row r="22" spans="1:21" ht="15.75">
      <c r="A22" s="16" t="s">
        <v>58</v>
      </c>
      <c r="B22" s="21"/>
      <c r="C22" s="18" t="s">
        <v>26</v>
      </c>
      <c r="D22" s="1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>
        <f>P23</f>
        <v>662.9</v>
      </c>
      <c r="T22" s="23"/>
      <c r="U22" s="23"/>
    </row>
    <row r="23" spans="1:21" ht="15.75">
      <c r="A23" s="1" t="s">
        <v>59</v>
      </c>
      <c r="B23" s="21"/>
      <c r="C23" s="21" t="s">
        <v>26</v>
      </c>
      <c r="D23" s="21" t="s">
        <v>27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>
        <v>662.9</v>
      </c>
      <c r="T23" s="23"/>
      <c r="U23" s="23"/>
    </row>
    <row r="24" spans="1:16" ht="31.5">
      <c r="A24" s="24" t="s">
        <v>41</v>
      </c>
      <c r="B24" s="21"/>
      <c r="C24" s="18" t="s">
        <v>27</v>
      </c>
      <c r="D24" s="18" t="s">
        <v>35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>
        <f>SUM(P25:P27)</f>
        <v>1045.3</v>
      </c>
    </row>
    <row r="25" spans="1:16" ht="31.5">
      <c r="A25" s="20" t="s">
        <v>14</v>
      </c>
      <c r="B25" s="21"/>
      <c r="C25" s="21" t="s">
        <v>27</v>
      </c>
      <c r="D25" s="21" t="s">
        <v>36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>
        <f>176.7-23.6+14.9</f>
        <v>168</v>
      </c>
    </row>
    <row r="26" spans="1:16" ht="15.75">
      <c r="A26" s="20" t="s">
        <v>7</v>
      </c>
      <c r="B26" s="21"/>
      <c r="C26" s="21" t="s">
        <v>27</v>
      </c>
      <c r="D26" s="21" t="s">
        <v>31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>
        <f>158.8+200-100-38.8+68.8</f>
        <v>288.8</v>
      </c>
    </row>
    <row r="27" spans="1:16" ht="31.5">
      <c r="A27" s="20" t="s">
        <v>56</v>
      </c>
      <c r="B27" s="21"/>
      <c r="C27" s="21" t="s">
        <v>27</v>
      </c>
      <c r="D27" s="21" t="s">
        <v>57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>
        <v>588.5</v>
      </c>
    </row>
    <row r="28" spans="1:16" ht="15.75">
      <c r="A28" s="24" t="s">
        <v>42</v>
      </c>
      <c r="B28" s="18"/>
      <c r="C28" s="18" t="s">
        <v>28</v>
      </c>
      <c r="D28" s="18" t="s">
        <v>35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>
        <f>SUM(P29:P32)</f>
        <v>22893.2</v>
      </c>
    </row>
    <row r="29" spans="1:16" ht="15.75">
      <c r="A29" s="20" t="s">
        <v>9</v>
      </c>
      <c r="B29" s="21"/>
      <c r="C29" s="21" t="s">
        <v>28</v>
      </c>
      <c r="D29" s="21" t="s">
        <v>29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>
        <v>100</v>
      </c>
    </row>
    <row r="30" spans="1:16" ht="15.75">
      <c r="A30" s="20" t="s">
        <v>10</v>
      </c>
      <c r="B30" s="21"/>
      <c r="C30" s="21" t="s">
        <v>28</v>
      </c>
      <c r="D30" s="21" t="s">
        <v>30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>
        <v>980</v>
      </c>
    </row>
    <row r="31" spans="1:16" ht="15.75">
      <c r="A31" s="20" t="s">
        <v>22</v>
      </c>
      <c r="B31" s="21"/>
      <c r="C31" s="21" t="s">
        <v>28</v>
      </c>
      <c r="D31" s="21" t="s">
        <v>36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>
        <f>12441.3+2200+1293.5-78.8+1137.2+3636.3+450+600+108.7-47.1+47.1-30</f>
        <v>21758.2</v>
      </c>
    </row>
    <row r="32" spans="1:16" ht="15.75">
      <c r="A32" s="20" t="s">
        <v>11</v>
      </c>
      <c r="B32" s="21"/>
      <c r="C32" s="21" t="s">
        <v>28</v>
      </c>
      <c r="D32" s="21" t="s">
        <v>37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>
        <v>55</v>
      </c>
    </row>
    <row r="33" spans="1:16" ht="15.75">
      <c r="A33" s="24" t="s">
        <v>43</v>
      </c>
      <c r="B33" s="17"/>
      <c r="C33" s="18" t="s">
        <v>29</v>
      </c>
      <c r="D33" s="18" t="s">
        <v>35</v>
      </c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>
        <f>P34+P35+P36</f>
        <v>153955</v>
      </c>
    </row>
    <row r="34" spans="1:16" ht="15.75">
      <c r="A34" s="20" t="s">
        <v>5</v>
      </c>
      <c r="B34" s="21"/>
      <c r="C34" s="21" t="s">
        <v>29</v>
      </c>
      <c r="D34" s="21" t="s">
        <v>25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>
        <f>14580.7+379.4+8645.2+2276.7+2861.7+5589.9+1297.9+934.6+297.6+5589.9-5589.9+296.5-86.4-89.4-2534.1-114.2+23</f>
        <v>34359.100000000006</v>
      </c>
    </row>
    <row r="35" spans="1:16" ht="15.75">
      <c r="A35" s="20" t="s">
        <v>8</v>
      </c>
      <c r="B35" s="21"/>
      <c r="C35" s="21" t="s">
        <v>29</v>
      </c>
      <c r="D35" s="21" t="s">
        <v>26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>
        <f>7327.5+7537.5+1339-1058.4-386.8-151.5-1521.2+150+2418.4-176.4-2.9+1740.6-159.9+159.9+76000+4266+2764-41.2</f>
        <v>100204.6</v>
      </c>
    </row>
    <row r="36" spans="1:16" ht="15" customHeight="1">
      <c r="A36" s="20" t="s">
        <v>6</v>
      </c>
      <c r="B36" s="21"/>
      <c r="C36" s="21" t="s">
        <v>29</v>
      </c>
      <c r="D36" s="21" t="s">
        <v>27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>
        <f>17158.7-443+0.6+400.3+274.6-730.5+28.1+2002.5+700-148.8-106+254.8</f>
        <v>19391.299999999996</v>
      </c>
    </row>
    <row r="37" spans="1:16" ht="15.75">
      <c r="A37" s="24" t="s">
        <v>61</v>
      </c>
      <c r="B37" s="17"/>
      <c r="C37" s="18" t="s">
        <v>60</v>
      </c>
      <c r="D37" s="18" t="s">
        <v>35</v>
      </c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>
        <f>P38</f>
        <v>781.8</v>
      </c>
    </row>
    <row r="38" spans="1:16" ht="15.75">
      <c r="A38" s="20" t="s">
        <v>62</v>
      </c>
      <c r="B38" s="21"/>
      <c r="C38" s="21" t="s">
        <v>60</v>
      </c>
      <c r="D38" s="21" t="s">
        <v>60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>
        <f>730.5+46.5+4.8</f>
        <v>781.8</v>
      </c>
    </row>
    <row r="39" spans="1:16" ht="15.75">
      <c r="A39" s="24" t="s">
        <v>44</v>
      </c>
      <c r="B39" s="17"/>
      <c r="C39" s="18" t="s">
        <v>30</v>
      </c>
      <c r="D39" s="18" t="s">
        <v>35</v>
      </c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>
        <f>P40</f>
        <v>31287.8</v>
      </c>
    </row>
    <row r="40" spans="1:16" ht="15.75">
      <c r="A40" s="20" t="s">
        <v>3</v>
      </c>
      <c r="B40" s="21"/>
      <c r="C40" s="21" t="s">
        <v>30</v>
      </c>
      <c r="D40" s="21" t="s">
        <v>25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>
        <f>32213.2+110-962-73.4</f>
        <v>31287.8</v>
      </c>
    </row>
    <row r="41" spans="1:16" ht="15.75">
      <c r="A41" s="24" t="s">
        <v>45</v>
      </c>
      <c r="B41" s="18"/>
      <c r="C41" s="18" t="s">
        <v>31</v>
      </c>
      <c r="D41" s="18" t="s">
        <v>35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>
        <f>P42</f>
        <v>1078</v>
      </c>
    </row>
    <row r="42" spans="1:16" ht="15.75">
      <c r="A42" s="1" t="s">
        <v>21</v>
      </c>
      <c r="B42" s="21"/>
      <c r="C42" s="21" t="s">
        <v>31</v>
      </c>
      <c r="D42" s="21" t="s">
        <v>25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>
        <v>1078</v>
      </c>
    </row>
    <row r="43" spans="1:16" ht="15.75">
      <c r="A43" s="24" t="s">
        <v>46</v>
      </c>
      <c r="B43" s="17"/>
      <c r="C43" s="18" t="s">
        <v>32</v>
      </c>
      <c r="D43" s="18" t="s">
        <v>35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>
        <f>SUM(P44)</f>
        <v>8439.7</v>
      </c>
    </row>
    <row r="44" spans="1:16" ht="15.75">
      <c r="A44" s="20" t="s">
        <v>15</v>
      </c>
      <c r="B44" s="21"/>
      <c r="C44" s="21" t="s">
        <v>32</v>
      </c>
      <c r="D44" s="21" t="s">
        <v>25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>
        <v>8439.7</v>
      </c>
    </row>
    <row r="45" spans="1:16" ht="15.75">
      <c r="A45" s="25" t="s">
        <v>4</v>
      </c>
      <c r="B45" s="18"/>
      <c r="C45" s="18"/>
      <c r="D45" s="18" t="s">
        <v>1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6">
        <f>P16+P22+P24+P28+P33+P37+P39+P41+P43</f>
        <v>250061.89999999997</v>
      </c>
    </row>
    <row r="46" ht="12.75">
      <c r="A46" s="27"/>
    </row>
    <row r="47" ht="12.75">
      <c r="A47" s="27"/>
    </row>
  </sheetData>
  <sheetProtection/>
  <mergeCells count="18">
    <mergeCell ref="J14:J15"/>
    <mergeCell ref="F14:F15"/>
    <mergeCell ref="G14:G15"/>
    <mergeCell ref="H14:H15"/>
    <mergeCell ref="D14:D15"/>
    <mergeCell ref="A14:A15"/>
    <mergeCell ref="B14:B15"/>
    <mergeCell ref="E14:E15"/>
    <mergeCell ref="A12:P12"/>
    <mergeCell ref="A11:P11"/>
    <mergeCell ref="I14:I15"/>
    <mergeCell ref="P14:P15"/>
    <mergeCell ref="L14:L15"/>
    <mergeCell ref="M14:M15"/>
    <mergeCell ref="N14:N15"/>
    <mergeCell ref="O14:O15"/>
    <mergeCell ref="C14:C15"/>
    <mergeCell ref="K14:K15"/>
  </mergeCells>
  <printOptions/>
  <pageMargins left="1.1023622047244095" right="0.5905511811023623" top="0.44" bottom="0.39" header="0.4" footer="0.3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2017-12-20T08:49:41Z</cp:lastPrinted>
  <dcterms:created xsi:type="dcterms:W3CDTF">2003-12-05T21:14:57Z</dcterms:created>
  <dcterms:modified xsi:type="dcterms:W3CDTF">2017-12-20T08:50:09Z</dcterms:modified>
  <cp:category/>
  <cp:version/>
  <cp:contentType/>
  <cp:contentStatus/>
</cp:coreProperties>
</file>