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5576" windowHeight="11640" tabRatio="897" activeTab="1"/>
  </bookViews>
  <sheets>
    <sheet name="перечень МКД" sheetId="1" r:id="rId1"/>
    <sheet name="виды ремонта" sheetId="2" r:id="rId2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<sst xmlns="http://schemas.openxmlformats.org/spreadsheetml/2006/main" count="122" uniqueCount="71">
  <si>
    <t>№ п/п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</si>
  <si>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</si>
  <si>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</si>
  <si>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</si>
  <si>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</si>
  <si>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</si>
  <si>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</si>
  <si>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</si>
  <si>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</si>
  <si>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</si>
  <si>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</si>
  <si>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</si>
  <si>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</si>
  <si>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</si>
  <si>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</si>
  <si>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</si>
  <si>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</si>
  <si>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</si>
  <si>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</si>
  <si>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</si>
  <si>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</si>
  <si>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</si>
  <si>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</si>
  <si>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</si>
  <si>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</si>
  <si>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</si>
  <si>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</si>
  <si>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</si>
  <si>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</si>
  <si>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</si>
  <si>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</si>
  <si>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</si>
  <si>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</si>
  <si>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</si>
  <si>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</si>
  <si>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куб.м.</t>
  </si>
  <si>
    <t>виды работ</t>
  </si>
  <si>
    <t>областной бюджет</t>
  </si>
  <si>
    <t>федеральный бюджет</t>
  </si>
  <si>
    <t>Количество жителей, зарегистрированных в МКД</t>
  </si>
  <si>
    <t>г. Приморск, наб. Лебедева, д.5</t>
  </si>
  <si>
    <t>г. Приморск, Выборгское шоссе, д.5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</si>
  <si>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</si>
  <si>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</si>
  <si>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</si>
  <si>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</si>
  <si>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</si>
  <si>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Итого по муниципальному образованию</t>
  </si>
  <si>
    <t>кирпичный</t>
  </si>
  <si>
    <t>30.12.2018</t>
  </si>
  <si>
    <t>блочный</t>
  </si>
  <si>
    <t>к/бетонный</t>
  </si>
  <si>
    <t>панельный</t>
  </si>
  <si>
    <t>х</t>
  </si>
  <si>
    <t>Перечень многоквартирных домов, которые подлежат капитальному ремонту, в 2017 году с учетом мер государственной поддержки на территории муниципального образования "Приморское городское поселение" Выборгского района Ленинградской области</t>
  </si>
  <si>
    <t>Проектные работы</t>
  </si>
  <si>
    <t>руб</t>
  </si>
  <si>
    <t>Реестр многоквартирных домов, которые подлежат капитальному ремонту, в 2017 году с учетом мер государственной поддержки на территории муни ципального образования "Приморское городское поселение" Выборгского района Ленинградской области</t>
  </si>
  <si>
    <t>Работы по предпроектной подготовке</t>
  </si>
  <si>
    <t>Виды работ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</si>
  <si>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</si>
  <si>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</si>
  <si>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</si>
  <si>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</si>
  <si>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</si>
  <si>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внутридомовых инженерных систем</t>
  </si>
  <si>
    <t>в том числе</t>
  </si>
  <si>
    <t>фундамент</t>
  </si>
  <si>
    <t>крыша</t>
  </si>
  <si>
    <r>
      <t>Приложение №2
к постановлению администрации 
муниципального образования
"Приморское городское поселение"
Выборгского района Ленинградской области
 № 512 от"__</t>
    </r>
    <r>
      <rPr>
        <u val="single"/>
        <sz val="10"/>
        <color indexed="8"/>
        <rFont val="Calibri"/>
        <family val="2"/>
      </rPr>
      <t>29</t>
    </r>
    <r>
      <rPr>
        <sz val="10"/>
        <color indexed="8"/>
        <rFont val="Calibri"/>
        <family val="2"/>
      </rPr>
      <t>__"   ___</t>
    </r>
    <r>
      <rPr>
        <u val="single"/>
        <sz val="10"/>
        <color indexed="8"/>
        <rFont val="Calibri"/>
        <family val="2"/>
      </rPr>
      <t>июня</t>
    </r>
    <r>
      <rPr>
        <sz val="10"/>
        <color indexed="8"/>
        <rFont val="Calibri"/>
        <family val="2"/>
      </rPr>
      <t>____ 2017</t>
    </r>
  </si>
  <si>
    <r>
      <t>Приложение №1
к постановлению администрации 
муниципального образования
"Приморское городское поселение"
Выборгского района Ленинградской области
№ 512 от "_</t>
    </r>
    <r>
      <rPr>
        <u val="single"/>
        <sz val="9"/>
        <color indexed="8"/>
        <rFont val="Calibri"/>
        <family val="2"/>
      </rPr>
      <t>29</t>
    </r>
    <r>
      <rPr>
        <sz val="9"/>
        <color indexed="8"/>
        <rFont val="Calibri"/>
        <family val="2"/>
      </rPr>
      <t>_"   ___</t>
    </r>
    <r>
      <rPr>
        <u val="single"/>
        <sz val="9"/>
        <color indexed="8"/>
        <rFont val="Calibri"/>
        <family val="2"/>
      </rPr>
      <t>июня</t>
    </r>
    <r>
      <rPr>
        <sz val="9"/>
        <color indexed="8"/>
        <rFont val="Calibri"/>
        <family val="2"/>
      </rPr>
      <t>____ 2017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</si>
</sst>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left" vertical="center" indent="2"/>
    </xf>
    <xf numFmtId="49" fontId="4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50" fillId="0" borderId="10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2" fontId="52" fillId="0" borderId="0" xfId="0" applyNumberFormat="1" applyFont="1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textRotation="90"/>
    </xf>
    <xf numFmtId="0" fontId="50" fillId="0" borderId="16" xfId="0" applyFont="1" applyFill="1" applyBorder="1" applyAlignment="1">
      <alignment horizontal="center" vertical="center" textRotation="90"/>
    </xf>
    <xf numFmtId="0" fontId="50" fillId="0" borderId="13" xfId="0" applyFont="1" applyFill="1" applyBorder="1" applyAlignment="1">
      <alignment horizontal="center" vertical="center" textRotation="90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16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2" fontId="52" fillId="0" borderId="15" xfId="0" applyNumberFormat="1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 2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16"/>
  <sheetViews>
    <sheetView view="pageBreakPreview" zoomScaleSheetLayoutView="100" zoomScalePageLayoutView="0" workbookViewId="0" topLeftCell="E1">
      <selection activeCell="K1" sqref="K1:S1"/>
    </sheetView>
  </sheetViews>
  <sheetFormatPr defaultColWidth="9.140625" defaultRowHeight="15"/>
  <cols>
    <col min="1" max="1" width="3.57421875" style="7" customWidth="1"/>
    <col min="2" max="2" width="24.00390625" style="7" customWidth="1"/>
    <col min="3" max="3" width="7.00390625" style="7" customWidth="1"/>
    <col min="4" max="4" width="5.28125" style="7" customWidth="1"/>
    <col min="5" max="5" width="9.57421875" style="7" customWidth="1"/>
    <col min="6" max="6" width="6.28125" style="7" customWidth="1"/>
    <col min="7" max="7" width="6.7109375" style="7" customWidth="1"/>
    <col min="8" max="8" width="9.28125" style="7" customWidth="1"/>
    <col min="9" max="10" width="7.7109375" style="7" customWidth="1"/>
    <col min="11" max="11" width="6.28125" style="7" customWidth="1"/>
    <col min="12" max="12" width="9.421875" style="7" customWidth="1"/>
    <col min="13" max="13" width="6.421875" style="7" customWidth="1"/>
    <col min="14" max="18" width="9.28125" style="7" customWidth="1"/>
    <col min="19" max="19" width="10.28125" style="7" customWidth="1"/>
    <col min="20" max="16384" width="8.8515625" style="7" customWidth="1"/>
  </cols>
  <sheetData>
    <row r="1" spans="11:19" ht="84" customHeight="1">
      <c r="K1" s="57" t="s">
        <v>70</v>
      </c>
      <c r="L1" s="57"/>
      <c r="M1" s="57"/>
      <c r="N1" s="57"/>
      <c r="O1" s="57"/>
      <c r="P1" s="57"/>
      <c r="Q1" s="57"/>
      <c r="R1" s="57"/>
      <c r="S1" s="57"/>
    </row>
    <row r="2" spans="1:19" ht="57" customHeight="1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0" customHeight="1">
      <c r="A3" s="42" t="s">
        <v>0</v>
      </c>
      <c r="B3" s="42" t="s">
        <v>3</v>
      </c>
      <c r="C3" s="45" t="s">
        <v>6</v>
      </c>
      <c r="D3" s="46"/>
      <c r="E3" s="47" t="s">
        <v>7</v>
      </c>
      <c r="F3" s="47" t="s">
        <v>8</v>
      </c>
      <c r="G3" s="47" t="s">
        <v>9</v>
      </c>
      <c r="H3" s="50" t="s">
        <v>10</v>
      </c>
      <c r="I3" s="53" t="s">
        <v>11</v>
      </c>
      <c r="J3" s="54"/>
      <c r="K3" s="50" t="s">
        <v>39</v>
      </c>
      <c r="L3" s="53" t="s">
        <v>12</v>
      </c>
      <c r="M3" s="55"/>
      <c r="N3" s="55"/>
      <c r="O3" s="55"/>
      <c r="P3" s="54"/>
      <c r="Q3" s="50" t="s">
        <v>13</v>
      </c>
      <c r="R3" s="50" t="s">
        <v>14</v>
      </c>
      <c r="S3" s="50" t="s">
        <v>15</v>
      </c>
    </row>
    <row r="4" spans="1:19" ht="15" customHeight="1">
      <c r="A4" s="43"/>
      <c r="B4" s="43"/>
      <c r="C4" s="50" t="s">
        <v>16</v>
      </c>
      <c r="D4" s="50" t="s">
        <v>17</v>
      </c>
      <c r="E4" s="48"/>
      <c r="F4" s="48"/>
      <c r="G4" s="48"/>
      <c r="H4" s="51"/>
      <c r="I4" s="50" t="s">
        <v>18</v>
      </c>
      <c r="J4" s="50" t="s">
        <v>19</v>
      </c>
      <c r="K4" s="51"/>
      <c r="L4" s="50" t="s">
        <v>18</v>
      </c>
      <c r="M4" s="53" t="s">
        <v>20</v>
      </c>
      <c r="N4" s="55"/>
      <c r="O4" s="55"/>
      <c r="P4" s="54"/>
      <c r="Q4" s="51"/>
      <c r="R4" s="51"/>
      <c r="S4" s="51"/>
    </row>
    <row r="5" spans="1:19" ht="130.5" customHeight="1">
      <c r="A5" s="43"/>
      <c r="B5" s="43"/>
      <c r="C5" s="51"/>
      <c r="D5" s="51"/>
      <c r="E5" s="48"/>
      <c r="F5" s="48"/>
      <c r="G5" s="48"/>
      <c r="H5" s="52"/>
      <c r="I5" s="52"/>
      <c r="J5" s="52"/>
      <c r="K5" s="52"/>
      <c r="L5" s="52"/>
      <c r="M5" s="8" t="s">
        <v>38</v>
      </c>
      <c r="N5" s="8" t="s">
        <v>37</v>
      </c>
      <c r="O5" s="8" t="s">
        <v>21</v>
      </c>
      <c r="P5" s="8" t="s">
        <v>22</v>
      </c>
      <c r="Q5" s="52"/>
      <c r="R5" s="52"/>
      <c r="S5" s="51"/>
    </row>
    <row r="6" spans="1:19" ht="12">
      <c r="A6" s="44"/>
      <c r="B6" s="44"/>
      <c r="C6" s="52"/>
      <c r="D6" s="52"/>
      <c r="E6" s="49"/>
      <c r="F6" s="49"/>
      <c r="G6" s="49"/>
      <c r="H6" s="9" t="s">
        <v>2</v>
      </c>
      <c r="I6" s="9" t="s">
        <v>2</v>
      </c>
      <c r="J6" s="9" t="s">
        <v>2</v>
      </c>
      <c r="K6" s="9" t="s">
        <v>23</v>
      </c>
      <c r="L6" s="9" t="s">
        <v>24</v>
      </c>
      <c r="M6" s="9" t="s">
        <v>24</v>
      </c>
      <c r="N6" s="9" t="s">
        <v>24</v>
      </c>
      <c r="O6" s="9" t="s">
        <v>24</v>
      </c>
      <c r="P6" s="9" t="s">
        <v>24</v>
      </c>
      <c r="Q6" s="9" t="s">
        <v>25</v>
      </c>
      <c r="R6" s="9" t="s">
        <v>25</v>
      </c>
      <c r="S6" s="52"/>
    </row>
    <row r="7" spans="1:19" ht="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</row>
    <row r="8" spans="1:19" s="15" customFormat="1" ht="12">
      <c r="A8" s="11">
        <f>A5+1</f>
        <v>1</v>
      </c>
      <c r="B8" s="12" t="s">
        <v>40</v>
      </c>
      <c r="C8" s="13">
        <v>1963</v>
      </c>
      <c r="D8" s="14"/>
      <c r="E8" s="14" t="s">
        <v>48</v>
      </c>
      <c r="F8" s="13">
        <v>4</v>
      </c>
      <c r="G8" s="13">
        <v>4</v>
      </c>
      <c r="H8" s="3">
        <v>2526</v>
      </c>
      <c r="I8" s="3">
        <v>2526</v>
      </c>
      <c r="J8" s="3">
        <v>2326.48</v>
      </c>
      <c r="K8" s="3">
        <v>98</v>
      </c>
      <c r="L8" s="20">
        <v>311436.33</v>
      </c>
      <c r="M8" s="3">
        <v>0</v>
      </c>
      <c r="N8" s="1">
        <f aca="true" t="shared" si="0" ref="N8:N14">L8*0.6</f>
        <v>186861.798</v>
      </c>
      <c r="O8" s="1">
        <f>L8*0.2</f>
        <v>62287.266</v>
      </c>
      <c r="P8" s="2">
        <f aca="true" t="shared" si="1" ref="P8:P14">L8-N8-O8</f>
        <v>62287.266</v>
      </c>
      <c r="Q8" s="5">
        <f aca="true" t="shared" si="2" ref="Q8:Q14">L8/H8</f>
        <v>123.2922921615202</v>
      </c>
      <c r="R8" s="1">
        <v>42000</v>
      </c>
      <c r="S8" s="6" t="s">
        <v>49</v>
      </c>
    </row>
    <row r="9" spans="1:19" s="15" customFormat="1" ht="24">
      <c r="A9" s="11">
        <f aca="true" t="shared" si="3" ref="A9:A14">A8+1</f>
        <v>2</v>
      </c>
      <c r="B9" s="12" t="s">
        <v>41</v>
      </c>
      <c r="C9" s="13">
        <v>1976</v>
      </c>
      <c r="D9" s="14"/>
      <c r="E9" s="14" t="s">
        <v>50</v>
      </c>
      <c r="F9" s="13">
        <v>5</v>
      </c>
      <c r="G9" s="13">
        <v>6</v>
      </c>
      <c r="H9" s="3">
        <v>4391.2</v>
      </c>
      <c r="I9" s="3">
        <v>4391.2</v>
      </c>
      <c r="J9" s="3">
        <v>3849.28</v>
      </c>
      <c r="K9" s="3">
        <v>212</v>
      </c>
      <c r="L9" s="20">
        <v>391216.75</v>
      </c>
      <c r="M9" s="3">
        <v>0</v>
      </c>
      <c r="N9" s="1">
        <f t="shared" si="0"/>
        <v>234730.05</v>
      </c>
      <c r="O9" s="1">
        <f aca="true" t="shared" si="4" ref="O9:O14">L9*0.2</f>
        <v>78243.35</v>
      </c>
      <c r="P9" s="2">
        <f t="shared" si="1"/>
        <v>78243.35</v>
      </c>
      <c r="Q9" s="5">
        <f t="shared" si="2"/>
        <v>89.09107988704683</v>
      </c>
      <c r="R9" s="1">
        <v>42000</v>
      </c>
      <c r="S9" s="6" t="s">
        <v>49</v>
      </c>
    </row>
    <row r="10" spans="1:19" s="15" customFormat="1" ht="12">
      <c r="A10" s="11">
        <f t="shared" si="3"/>
        <v>3</v>
      </c>
      <c r="B10" s="16" t="s">
        <v>42</v>
      </c>
      <c r="C10" s="13">
        <v>1964</v>
      </c>
      <c r="D10" s="14"/>
      <c r="E10" s="14" t="s">
        <v>48</v>
      </c>
      <c r="F10" s="13">
        <v>2</v>
      </c>
      <c r="G10" s="13">
        <v>2</v>
      </c>
      <c r="H10" s="3">
        <v>640.1</v>
      </c>
      <c r="I10" s="3">
        <v>640.1</v>
      </c>
      <c r="J10" s="3">
        <v>597.4</v>
      </c>
      <c r="K10" s="3">
        <v>22</v>
      </c>
      <c r="L10" s="20">
        <v>180063.36</v>
      </c>
      <c r="M10" s="3">
        <v>0</v>
      </c>
      <c r="N10" s="1">
        <f t="shared" si="0"/>
        <v>108038.01599999999</v>
      </c>
      <c r="O10" s="1">
        <f t="shared" si="4"/>
        <v>36012.672</v>
      </c>
      <c r="P10" s="2">
        <f t="shared" si="1"/>
        <v>36012.672</v>
      </c>
      <c r="Q10" s="5">
        <f t="shared" si="2"/>
        <v>281.30504608654894</v>
      </c>
      <c r="R10" s="1">
        <v>42000</v>
      </c>
      <c r="S10" s="6" t="s">
        <v>49</v>
      </c>
    </row>
    <row r="11" spans="1:19" s="15" customFormat="1" ht="12">
      <c r="A11" s="11">
        <f t="shared" si="3"/>
        <v>4</v>
      </c>
      <c r="B11" s="16" t="s">
        <v>43</v>
      </c>
      <c r="C11" s="13">
        <v>1982</v>
      </c>
      <c r="D11" s="14"/>
      <c r="E11" s="14" t="s">
        <v>51</v>
      </c>
      <c r="F11" s="13">
        <v>5</v>
      </c>
      <c r="G11" s="13">
        <v>6</v>
      </c>
      <c r="H11" s="3">
        <v>4854.5</v>
      </c>
      <c r="I11" s="3">
        <v>4854.5</v>
      </c>
      <c r="J11" s="3">
        <v>4565.2</v>
      </c>
      <c r="K11" s="3">
        <v>169</v>
      </c>
      <c r="L11" s="20">
        <v>470523.95</v>
      </c>
      <c r="M11" s="3">
        <v>0</v>
      </c>
      <c r="N11" s="1">
        <f t="shared" si="0"/>
        <v>282314.37</v>
      </c>
      <c r="O11" s="1">
        <f t="shared" si="4"/>
        <v>94104.79000000001</v>
      </c>
      <c r="P11" s="2">
        <f t="shared" si="1"/>
        <v>94104.79000000001</v>
      </c>
      <c r="Q11" s="5">
        <f t="shared" si="2"/>
        <v>96.92531671644866</v>
      </c>
      <c r="R11" s="1">
        <v>42000</v>
      </c>
      <c r="S11" s="6" t="s">
        <v>49</v>
      </c>
    </row>
    <row r="12" spans="1:19" s="15" customFormat="1" ht="12">
      <c r="A12" s="11">
        <f t="shared" si="3"/>
        <v>5</v>
      </c>
      <c r="B12" s="16" t="s">
        <v>44</v>
      </c>
      <c r="C12" s="13">
        <v>1982</v>
      </c>
      <c r="D12" s="14"/>
      <c r="E12" s="14" t="s">
        <v>52</v>
      </c>
      <c r="F12" s="13">
        <v>5</v>
      </c>
      <c r="G12" s="13">
        <v>7</v>
      </c>
      <c r="H12" s="3">
        <v>5708.5</v>
      </c>
      <c r="I12" s="3">
        <v>5708.5</v>
      </c>
      <c r="J12" s="3">
        <v>4909.1</v>
      </c>
      <c r="K12" s="3">
        <v>241</v>
      </c>
      <c r="L12" s="20">
        <v>470524.95</v>
      </c>
      <c r="M12" s="3">
        <v>0</v>
      </c>
      <c r="N12" s="1">
        <f t="shared" si="0"/>
        <v>282314.97</v>
      </c>
      <c r="O12" s="1">
        <f t="shared" si="4"/>
        <v>94104.99</v>
      </c>
      <c r="P12" s="2">
        <f t="shared" si="1"/>
        <v>94104.99000000003</v>
      </c>
      <c r="Q12" s="5">
        <f t="shared" si="2"/>
        <v>82.42532188841201</v>
      </c>
      <c r="R12" s="1">
        <v>42000</v>
      </c>
      <c r="S12" s="6" t="s">
        <v>49</v>
      </c>
    </row>
    <row r="13" spans="1:19" s="15" customFormat="1" ht="12">
      <c r="A13" s="11">
        <f t="shared" si="3"/>
        <v>6</v>
      </c>
      <c r="B13" s="16" t="s">
        <v>45</v>
      </c>
      <c r="C13" s="13">
        <v>1969</v>
      </c>
      <c r="D13" s="14"/>
      <c r="E13" s="14" t="s">
        <v>52</v>
      </c>
      <c r="F13" s="13">
        <v>5</v>
      </c>
      <c r="G13" s="13">
        <v>4</v>
      </c>
      <c r="H13" s="3">
        <v>3957.71</v>
      </c>
      <c r="I13" s="3">
        <v>3957.71</v>
      </c>
      <c r="J13" s="3">
        <v>3230.31</v>
      </c>
      <c r="K13" s="3">
        <v>161</v>
      </c>
      <c r="L13" s="20">
        <v>322007.71</v>
      </c>
      <c r="M13" s="3">
        <v>0</v>
      </c>
      <c r="N13" s="1">
        <f t="shared" si="0"/>
        <v>193204.62600000002</v>
      </c>
      <c r="O13" s="1">
        <f t="shared" si="4"/>
        <v>64401.54200000001</v>
      </c>
      <c r="P13" s="2">
        <f t="shared" si="1"/>
        <v>64401.541999999994</v>
      </c>
      <c r="Q13" s="5">
        <f t="shared" si="2"/>
        <v>81.3621286046729</v>
      </c>
      <c r="R13" s="1">
        <v>42000</v>
      </c>
      <c r="S13" s="6" t="s">
        <v>49</v>
      </c>
    </row>
    <row r="14" spans="1:19" s="15" customFormat="1" ht="12">
      <c r="A14" s="11">
        <f t="shared" si="3"/>
        <v>7</v>
      </c>
      <c r="B14" s="16" t="s">
        <v>46</v>
      </c>
      <c r="C14" s="13">
        <v>1977</v>
      </c>
      <c r="D14" s="14"/>
      <c r="E14" s="14" t="s">
        <v>52</v>
      </c>
      <c r="F14" s="13">
        <v>5</v>
      </c>
      <c r="G14" s="13">
        <v>5</v>
      </c>
      <c r="H14" s="3">
        <v>5209.32</v>
      </c>
      <c r="I14" s="3">
        <v>5209.32</v>
      </c>
      <c r="J14" s="3">
        <v>4479.22</v>
      </c>
      <c r="K14" s="3">
        <v>205</v>
      </c>
      <c r="L14" s="20">
        <v>397603.11</v>
      </c>
      <c r="M14" s="3">
        <v>0</v>
      </c>
      <c r="N14" s="1">
        <f t="shared" si="0"/>
        <v>238561.86599999998</v>
      </c>
      <c r="O14" s="1">
        <f t="shared" si="4"/>
        <v>79520.622</v>
      </c>
      <c r="P14" s="2">
        <f t="shared" si="1"/>
        <v>79520.622</v>
      </c>
      <c r="Q14" s="5">
        <f t="shared" si="2"/>
        <v>76.3253380479602</v>
      </c>
      <c r="R14" s="1">
        <v>42000</v>
      </c>
      <c r="S14" s="6" t="s">
        <v>49</v>
      </c>
    </row>
    <row r="15" spans="1:19" s="15" customFormat="1" ht="29.25" customHeight="1">
      <c r="A15" s="56" t="s">
        <v>47</v>
      </c>
      <c r="B15" s="56"/>
      <c r="C15" s="14" t="s">
        <v>53</v>
      </c>
      <c r="D15" s="14" t="s">
        <v>53</v>
      </c>
      <c r="E15" s="14" t="s">
        <v>53</v>
      </c>
      <c r="F15" s="14" t="s">
        <v>53</v>
      </c>
      <c r="G15" s="14" t="s">
        <v>53</v>
      </c>
      <c r="H15" s="3">
        <f aca="true" t="shared" si="5" ref="H15:P15">SUM(H8:H14)</f>
        <v>27287.329999999998</v>
      </c>
      <c r="I15" s="3">
        <f t="shared" si="5"/>
        <v>27287.329999999998</v>
      </c>
      <c r="J15" s="3">
        <f t="shared" si="5"/>
        <v>23956.99</v>
      </c>
      <c r="K15" s="3">
        <f t="shared" si="5"/>
        <v>1108</v>
      </c>
      <c r="L15" s="21">
        <v>2543376.16</v>
      </c>
      <c r="M15" s="3">
        <f t="shared" si="5"/>
        <v>0</v>
      </c>
      <c r="N15" s="1">
        <f t="shared" si="5"/>
        <v>1526025.6959999998</v>
      </c>
      <c r="O15" s="3">
        <f t="shared" si="5"/>
        <v>508675.23199999996</v>
      </c>
      <c r="P15" s="4">
        <f t="shared" si="5"/>
        <v>508675.2320000001</v>
      </c>
      <c r="Q15" s="5"/>
      <c r="R15" s="1"/>
      <c r="S15" s="6"/>
    </row>
    <row r="16" spans="1:19" ht="12">
      <c r="A16" s="17"/>
      <c r="B16" s="18"/>
      <c r="C16" s="19"/>
      <c r="D16" s="10"/>
      <c r="E16" s="10"/>
      <c r="F16" s="10"/>
      <c r="G16" s="10"/>
      <c r="H16" s="10"/>
      <c r="I16" s="10"/>
      <c r="J16" s="10"/>
      <c r="K16" s="9"/>
      <c r="L16" s="9"/>
      <c r="M16" s="10"/>
      <c r="N16" s="10"/>
      <c r="O16" s="10"/>
      <c r="P16" s="10"/>
      <c r="Q16" s="10"/>
      <c r="R16" s="9"/>
      <c r="S16" s="10"/>
    </row>
  </sheetData>
  <sheetProtection/>
  <mergeCells count="22">
    <mergeCell ref="A15:B15"/>
    <mergeCell ref="K1:S1"/>
    <mergeCell ref="Q3:Q5"/>
    <mergeCell ref="R3:R5"/>
    <mergeCell ref="M4:P4"/>
    <mergeCell ref="C4:C6"/>
    <mergeCell ref="K3:K5"/>
    <mergeCell ref="L3:P3"/>
    <mergeCell ref="J4:J5"/>
    <mergeCell ref="L4:L5"/>
    <mergeCell ref="G3:G6"/>
    <mergeCell ref="H3:H5"/>
    <mergeCell ref="A2:S2"/>
    <mergeCell ref="A3:A6"/>
    <mergeCell ref="B3:B6"/>
    <mergeCell ref="C3:D3"/>
    <mergeCell ref="E3:E6"/>
    <mergeCell ref="F3:F6"/>
    <mergeCell ref="D4:D6"/>
    <mergeCell ref="I4:I5"/>
    <mergeCell ref="I3:J3"/>
    <mergeCell ref="S3:S6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A16"/>
  <sheetViews>
    <sheetView tabSelected="1" view="pageBreakPreview" zoomScaleSheetLayoutView="100" zoomScalePageLayoutView="0" workbookViewId="0" topLeftCell="M1">
      <selection activeCell="S1" sqref="S1:AA1"/>
    </sheetView>
  </sheetViews>
  <sheetFormatPr defaultColWidth="9.140625" defaultRowHeight="15"/>
  <cols>
    <col min="1" max="1" width="5.28125" style="27" customWidth="1"/>
    <col min="2" max="2" width="24.8515625" style="27" customWidth="1"/>
    <col min="3" max="3" width="14.57421875" style="27" customWidth="1"/>
    <col min="4" max="4" width="10.28125" style="27" customWidth="1"/>
    <col min="5" max="5" width="8.8515625" style="27" customWidth="1"/>
    <col min="6" max="6" width="7.8515625" style="27" customWidth="1"/>
    <col min="7" max="7" width="9.28125" style="27" customWidth="1"/>
    <col min="8" max="8" width="9.57421875" style="27" customWidth="1"/>
    <col min="9" max="9" width="9.28125" style="27" customWidth="1"/>
    <col min="10" max="11" width="6.28125" style="27" customWidth="1"/>
    <col min="12" max="12" width="8.421875" style="27" customWidth="1"/>
    <col min="13" max="13" width="8.57421875" style="27" customWidth="1"/>
    <col min="14" max="14" width="7.57421875" style="27" customWidth="1"/>
    <col min="15" max="16" width="7.28125" style="27" customWidth="1"/>
    <col min="17" max="17" width="6.28125" style="27" customWidth="1"/>
    <col min="18" max="18" width="7.7109375" style="27" customWidth="1"/>
    <col min="19" max="20" width="8.00390625" style="27" customWidth="1"/>
    <col min="21" max="21" width="9.7109375" style="27" customWidth="1"/>
    <col min="22" max="22" width="8.7109375" style="27" customWidth="1"/>
    <col min="23" max="23" width="17.00390625" style="27" customWidth="1"/>
    <col min="24" max="24" width="8.8515625" style="27" customWidth="1"/>
    <col min="25" max="25" width="11.7109375" style="27" customWidth="1"/>
    <col min="26" max="16384" width="8.8515625" style="27" customWidth="1"/>
  </cols>
  <sheetData>
    <row r="1" spans="19:27" ht="81.75" customHeight="1">
      <c r="S1" s="82" t="s">
        <v>69</v>
      </c>
      <c r="T1" s="82"/>
      <c r="U1" s="82"/>
      <c r="V1" s="82"/>
      <c r="W1" s="82"/>
      <c r="X1" s="82"/>
      <c r="Y1" s="82"/>
      <c r="Z1" s="82"/>
      <c r="AA1" s="82"/>
    </row>
    <row r="2" spans="1:24" ht="53.25" customHeight="1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28"/>
      <c r="X2" s="29"/>
    </row>
    <row r="3" spans="1:25" ht="15" customHeight="1">
      <c r="A3" s="67" t="s">
        <v>4</v>
      </c>
      <c r="B3" s="67" t="s">
        <v>3</v>
      </c>
      <c r="C3" s="67" t="s">
        <v>26</v>
      </c>
      <c r="D3" s="70" t="s">
        <v>36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61" t="s">
        <v>33</v>
      </c>
      <c r="U3" s="62"/>
      <c r="V3" s="67" t="s">
        <v>34</v>
      </c>
      <c r="W3" s="67" t="s">
        <v>55</v>
      </c>
      <c r="X3" s="58" t="s">
        <v>58</v>
      </c>
      <c r="Y3" s="58" t="s">
        <v>59</v>
      </c>
    </row>
    <row r="4" spans="1:25" ht="15" customHeight="1">
      <c r="A4" s="68"/>
      <c r="B4" s="68"/>
      <c r="C4" s="68"/>
      <c r="D4" s="73" t="s">
        <v>65</v>
      </c>
      <c r="E4" s="74"/>
      <c r="F4" s="74"/>
      <c r="G4" s="74"/>
      <c r="H4" s="75"/>
      <c r="I4" s="58" t="s">
        <v>64</v>
      </c>
      <c r="J4" s="61" t="s">
        <v>28</v>
      </c>
      <c r="K4" s="62"/>
      <c r="L4" s="61" t="s">
        <v>29</v>
      </c>
      <c r="M4" s="79"/>
      <c r="N4" s="61" t="s">
        <v>30</v>
      </c>
      <c r="O4" s="79"/>
      <c r="P4" s="61" t="s">
        <v>31</v>
      </c>
      <c r="Q4" s="79"/>
      <c r="R4" s="61" t="s">
        <v>32</v>
      </c>
      <c r="S4" s="79"/>
      <c r="T4" s="63"/>
      <c r="U4" s="64"/>
      <c r="V4" s="68"/>
      <c r="W4" s="68"/>
      <c r="X4" s="59"/>
      <c r="Y4" s="59"/>
    </row>
    <row r="5" spans="1:25" ht="15" customHeight="1">
      <c r="A5" s="68"/>
      <c r="B5" s="68"/>
      <c r="C5" s="68"/>
      <c r="D5" s="68" t="s">
        <v>27</v>
      </c>
      <c r="E5" s="76" t="s">
        <v>66</v>
      </c>
      <c r="F5" s="77"/>
      <c r="G5" s="77"/>
      <c r="H5" s="78"/>
      <c r="I5" s="59"/>
      <c r="J5" s="63"/>
      <c r="K5" s="64"/>
      <c r="L5" s="63"/>
      <c r="M5" s="80"/>
      <c r="N5" s="63"/>
      <c r="O5" s="80"/>
      <c r="P5" s="63"/>
      <c r="Q5" s="80"/>
      <c r="R5" s="63"/>
      <c r="S5" s="80"/>
      <c r="T5" s="63"/>
      <c r="U5" s="64"/>
      <c r="V5" s="68"/>
      <c r="W5" s="68"/>
      <c r="X5" s="59"/>
      <c r="Y5" s="59"/>
    </row>
    <row r="6" spans="1:25" ht="62.25" customHeight="1">
      <c r="A6" s="68"/>
      <c r="B6" s="68"/>
      <c r="C6" s="68"/>
      <c r="D6" s="69"/>
      <c r="E6" s="23" t="s">
        <v>60</v>
      </c>
      <c r="F6" s="23" t="s">
        <v>61</v>
      </c>
      <c r="G6" s="23" t="s">
        <v>62</v>
      </c>
      <c r="H6" s="23" t="s">
        <v>63</v>
      </c>
      <c r="I6" s="60"/>
      <c r="J6" s="65"/>
      <c r="K6" s="66"/>
      <c r="L6" s="65"/>
      <c r="M6" s="81"/>
      <c r="N6" s="65"/>
      <c r="O6" s="81"/>
      <c r="P6" s="65"/>
      <c r="Q6" s="81"/>
      <c r="R6" s="65"/>
      <c r="S6" s="81"/>
      <c r="T6" s="65"/>
      <c r="U6" s="66"/>
      <c r="V6" s="69"/>
      <c r="W6" s="69"/>
      <c r="X6" s="59"/>
      <c r="Y6" s="59"/>
    </row>
    <row r="7" spans="1:25" ht="13.5">
      <c r="A7" s="69"/>
      <c r="B7" s="69"/>
      <c r="C7" s="30" t="s">
        <v>24</v>
      </c>
      <c r="D7" s="30" t="s">
        <v>24</v>
      </c>
      <c r="E7" s="30" t="s">
        <v>56</v>
      </c>
      <c r="F7" s="30" t="s">
        <v>56</v>
      </c>
      <c r="G7" s="30" t="s">
        <v>56</v>
      </c>
      <c r="H7" s="30" t="s">
        <v>56</v>
      </c>
      <c r="I7" s="30" t="s">
        <v>56</v>
      </c>
      <c r="J7" s="30" t="s">
        <v>1</v>
      </c>
      <c r="K7" s="30" t="s">
        <v>24</v>
      </c>
      <c r="L7" s="30" t="s">
        <v>5</v>
      </c>
      <c r="M7" s="30" t="s">
        <v>24</v>
      </c>
      <c r="N7" s="30" t="s">
        <v>5</v>
      </c>
      <c r="O7" s="30" t="s">
        <v>24</v>
      </c>
      <c r="P7" s="30" t="s">
        <v>5</v>
      </c>
      <c r="Q7" s="30" t="s">
        <v>24</v>
      </c>
      <c r="R7" s="30" t="s">
        <v>35</v>
      </c>
      <c r="S7" s="30" t="s">
        <v>24</v>
      </c>
      <c r="T7" s="30" t="s">
        <v>5</v>
      </c>
      <c r="U7" s="30" t="s">
        <v>24</v>
      </c>
      <c r="V7" s="30" t="s">
        <v>24</v>
      </c>
      <c r="W7" s="30" t="s">
        <v>56</v>
      </c>
      <c r="X7" s="60"/>
      <c r="Y7" s="60"/>
    </row>
    <row r="8" spans="1:25" ht="13.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26">
        <v>24</v>
      </c>
      <c r="Y8" s="39">
        <v>25</v>
      </c>
    </row>
    <row r="9" spans="1:25" ht="27">
      <c r="A9" s="32">
        <v>1</v>
      </c>
      <c r="B9" s="33" t="s">
        <v>40</v>
      </c>
      <c r="C9" s="22">
        <v>669081.33</v>
      </c>
      <c r="D9" s="22"/>
      <c r="E9" s="22"/>
      <c r="F9" s="22"/>
      <c r="G9" s="22"/>
      <c r="H9" s="22"/>
      <c r="I9" s="31"/>
      <c r="J9" s="31"/>
      <c r="K9" s="31"/>
      <c r="L9" s="31"/>
      <c r="M9" s="31"/>
      <c r="N9" s="31"/>
      <c r="O9" s="31"/>
      <c r="P9" s="31"/>
      <c r="Q9" s="31"/>
      <c r="R9" s="24">
        <v>339</v>
      </c>
      <c r="S9" s="1">
        <v>357645</v>
      </c>
      <c r="T9" s="1"/>
      <c r="U9" s="31"/>
      <c r="V9" s="31"/>
      <c r="W9" s="24">
        <v>311436.33</v>
      </c>
      <c r="X9" s="40"/>
      <c r="Y9" s="24" t="s">
        <v>67</v>
      </c>
    </row>
    <row r="10" spans="1:25" ht="27">
      <c r="A10" s="32">
        <v>2</v>
      </c>
      <c r="B10" s="33" t="s">
        <v>41</v>
      </c>
      <c r="C10" s="24">
        <v>1024216.75</v>
      </c>
      <c r="D10" s="24"/>
      <c r="E10" s="24"/>
      <c r="F10" s="24"/>
      <c r="G10" s="24"/>
      <c r="H10" s="24"/>
      <c r="I10" s="31"/>
      <c r="J10" s="31"/>
      <c r="K10" s="31"/>
      <c r="L10" s="31"/>
      <c r="M10" s="31"/>
      <c r="N10" s="31"/>
      <c r="O10" s="31"/>
      <c r="P10" s="31"/>
      <c r="Q10" s="31"/>
      <c r="R10" s="24">
        <v>600</v>
      </c>
      <c r="S10" s="1">
        <v>633000</v>
      </c>
      <c r="T10" s="1"/>
      <c r="U10" s="31"/>
      <c r="V10" s="31"/>
      <c r="W10" s="24">
        <v>391216.75</v>
      </c>
      <c r="X10" s="40"/>
      <c r="Y10" s="24" t="s">
        <v>67</v>
      </c>
    </row>
    <row r="11" spans="1:25" ht="13.5">
      <c r="A11" s="30">
        <v>3</v>
      </c>
      <c r="B11" s="34" t="s">
        <v>42</v>
      </c>
      <c r="C11" s="24">
        <v>1526063.36</v>
      </c>
      <c r="D11" s="24"/>
      <c r="E11" s="24"/>
      <c r="F11" s="24"/>
      <c r="G11" s="24"/>
      <c r="H11" s="24"/>
      <c r="I11" s="35"/>
      <c r="J11" s="30"/>
      <c r="K11" s="36"/>
      <c r="L11" s="24">
        <v>528</v>
      </c>
      <c r="M11" s="25">
        <v>1346000</v>
      </c>
      <c r="N11" s="30"/>
      <c r="O11" s="31"/>
      <c r="P11" s="31"/>
      <c r="Q11" s="31"/>
      <c r="R11" s="24"/>
      <c r="S11" s="1"/>
      <c r="T11" s="1"/>
      <c r="U11" s="31"/>
      <c r="V11" s="35"/>
      <c r="W11" s="24">
        <v>180063.36</v>
      </c>
      <c r="X11" s="40"/>
      <c r="Y11" s="24" t="s">
        <v>68</v>
      </c>
    </row>
    <row r="12" spans="1:25" ht="13.5">
      <c r="A12" s="32">
        <v>4</v>
      </c>
      <c r="B12" s="34" t="s">
        <v>43</v>
      </c>
      <c r="C12" s="24">
        <v>4050273.95</v>
      </c>
      <c r="D12" s="24"/>
      <c r="E12" s="24"/>
      <c r="F12" s="24"/>
      <c r="G12" s="24"/>
      <c r="H12" s="24"/>
      <c r="I12" s="31"/>
      <c r="J12" s="31"/>
      <c r="K12" s="31"/>
      <c r="L12" s="24">
        <v>1591</v>
      </c>
      <c r="M12" s="25">
        <v>3579750</v>
      </c>
      <c r="N12" s="31"/>
      <c r="O12" s="31"/>
      <c r="P12" s="31"/>
      <c r="Q12" s="31"/>
      <c r="R12" s="24"/>
      <c r="S12" s="1"/>
      <c r="T12" s="1"/>
      <c r="U12" s="31"/>
      <c r="V12" s="31"/>
      <c r="W12" s="24">
        <v>470523.95</v>
      </c>
      <c r="X12" s="40"/>
      <c r="Y12" s="24" t="s">
        <v>68</v>
      </c>
    </row>
    <row r="13" spans="1:25" ht="13.5">
      <c r="A13" s="37">
        <v>5</v>
      </c>
      <c r="B13" s="34" t="s">
        <v>44</v>
      </c>
      <c r="C13" s="24">
        <v>4256724.95</v>
      </c>
      <c r="D13" s="24"/>
      <c r="E13" s="24"/>
      <c r="F13" s="24"/>
      <c r="G13" s="24"/>
      <c r="H13" s="24"/>
      <c r="I13" s="35"/>
      <c r="J13" s="30"/>
      <c r="K13" s="36"/>
      <c r="L13" s="24">
        <v>1524</v>
      </c>
      <c r="M13" s="25">
        <v>3886200</v>
      </c>
      <c r="N13" s="30"/>
      <c r="O13" s="31"/>
      <c r="P13" s="31"/>
      <c r="Q13" s="31"/>
      <c r="R13" s="24"/>
      <c r="S13" s="1"/>
      <c r="T13" s="1"/>
      <c r="U13" s="31"/>
      <c r="V13" s="35"/>
      <c r="W13" s="24">
        <v>470524.95</v>
      </c>
      <c r="X13" s="40"/>
      <c r="Y13" s="24" t="s">
        <v>68</v>
      </c>
    </row>
    <row r="14" spans="1:25" ht="13.5">
      <c r="A14" s="38">
        <v>6</v>
      </c>
      <c r="B14" s="34" t="s">
        <v>45</v>
      </c>
      <c r="C14" s="24">
        <v>27496047.71</v>
      </c>
      <c r="D14" s="24"/>
      <c r="E14" s="24"/>
      <c r="F14" s="24"/>
      <c r="G14" s="24"/>
      <c r="H14" s="24"/>
      <c r="I14" s="38"/>
      <c r="J14" s="38"/>
      <c r="K14" s="38"/>
      <c r="L14" s="24">
        <v>952</v>
      </c>
      <c r="M14" s="25">
        <v>2427600</v>
      </c>
      <c r="N14" s="38"/>
      <c r="O14" s="38"/>
      <c r="P14" s="38"/>
      <c r="Q14" s="38"/>
      <c r="R14" s="24"/>
      <c r="S14" s="1"/>
      <c r="T14" s="1"/>
      <c r="U14" s="38"/>
      <c r="V14" s="38"/>
      <c r="W14" s="24">
        <v>322007.71</v>
      </c>
      <c r="X14" s="38"/>
      <c r="Y14" s="24" t="s">
        <v>68</v>
      </c>
    </row>
    <row r="15" spans="1:25" ht="13.5">
      <c r="A15" s="38">
        <v>7</v>
      </c>
      <c r="B15" s="34" t="s">
        <v>46</v>
      </c>
      <c r="C15" s="24">
        <v>3381103.11</v>
      </c>
      <c r="D15" s="24"/>
      <c r="E15" s="24"/>
      <c r="F15" s="24"/>
      <c r="G15" s="24"/>
      <c r="H15" s="24"/>
      <c r="I15" s="38"/>
      <c r="J15" s="38"/>
      <c r="K15" s="38"/>
      <c r="L15" s="24">
        <v>1150</v>
      </c>
      <c r="M15" s="25">
        <v>2983500</v>
      </c>
      <c r="N15" s="38"/>
      <c r="O15" s="38"/>
      <c r="P15" s="38"/>
      <c r="Q15" s="38"/>
      <c r="R15" s="24"/>
      <c r="S15" s="1"/>
      <c r="T15" s="1"/>
      <c r="U15" s="38"/>
      <c r="V15" s="38"/>
      <c r="W15" s="24">
        <v>397603.11</v>
      </c>
      <c r="X15" s="38"/>
      <c r="Y15" s="24" t="s">
        <v>68</v>
      </c>
    </row>
    <row r="16" spans="1:25" ht="13.5">
      <c r="A16" s="38"/>
      <c r="B16" s="38"/>
      <c r="C16" s="24">
        <v>17757071.16</v>
      </c>
      <c r="D16" s="24"/>
      <c r="E16" s="24"/>
      <c r="F16" s="24"/>
      <c r="G16" s="24"/>
      <c r="H16" s="24"/>
      <c r="I16" s="38"/>
      <c r="J16" s="38"/>
      <c r="K16" s="38"/>
      <c r="L16" s="24">
        <f>SUM(L9:L15)</f>
        <v>5745</v>
      </c>
      <c r="M16" s="25">
        <f>SUM(M9:M15)</f>
        <v>14223050</v>
      </c>
      <c r="N16" s="38"/>
      <c r="O16" s="38"/>
      <c r="P16" s="38"/>
      <c r="Q16" s="38"/>
      <c r="R16" s="24">
        <f>SUM(R9:R15)</f>
        <v>939</v>
      </c>
      <c r="S16" s="1">
        <f>SUM(S9:S15)</f>
        <v>990645</v>
      </c>
      <c r="T16" s="1"/>
      <c r="U16" s="38"/>
      <c r="V16" s="38"/>
      <c r="W16" s="24">
        <f>SUM(W9:W15)</f>
        <v>2543376.16</v>
      </c>
      <c r="X16" s="38"/>
      <c r="Y16" s="38"/>
    </row>
  </sheetData>
  <sheetProtection/>
  <mergeCells count="20">
    <mergeCell ref="J4:K6"/>
    <mergeCell ref="L4:M6"/>
    <mergeCell ref="N4:O6"/>
    <mergeCell ref="P4:Q6"/>
    <mergeCell ref="S1:AA1"/>
    <mergeCell ref="A2:V2"/>
    <mergeCell ref="A3:A7"/>
    <mergeCell ref="B3:B7"/>
    <mergeCell ref="C3:C6"/>
    <mergeCell ref="R4:S6"/>
    <mergeCell ref="X3:X7"/>
    <mergeCell ref="Y3:Y7"/>
    <mergeCell ref="T3:U6"/>
    <mergeCell ref="V3:V6"/>
    <mergeCell ref="D3:S3"/>
    <mergeCell ref="D5:D6"/>
    <mergeCell ref="D4:H4"/>
    <mergeCell ref="E5:H5"/>
    <mergeCell ref="I4:I6"/>
    <mergeCell ref="W3:W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2017-06-29T06:53:10Z</cp:lastPrinted>
  <dcterms:created xsi:type="dcterms:W3CDTF">2012-12-13T11:50:40Z</dcterms:created>
  <dcterms:modified xsi:type="dcterms:W3CDTF">2017-06-29T07:35:32Z</dcterms:modified>
  <cp:category/>
  <cp:version/>
  <cp:contentType/>
  <cp:contentStatus/>
</cp:coreProperties>
</file>